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D71F555F-5378-4380-891C-350C1F165B50}" xr6:coauthVersionLast="47" xr6:coauthVersionMax="47" xr10:uidLastSave="{00000000-0000-0000-0000-000000000000}"/>
  <bookViews>
    <workbookView xWindow="28680" yWindow="-120" windowWidth="29040" windowHeight="18240" activeTab="2" xr2:uid="{0E5C0BB4-DBF0-4055-BA58-37F33EDFD7CB}"/>
  </bookViews>
  <sheets>
    <sheet name="cash rocny" sheetId="1" r:id="rId1"/>
    <sheet name="akrual rocny" sheetId="2" r:id="rId2"/>
    <sheet name="cash mesacny" sheetId="3" r:id="rId3"/>
  </sheets>
  <definedNames>
    <definedName name="_xlnm.Print_Area" localSheetId="2">'cash mesacny'!$A$1:$I$137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5" i="3" l="1"/>
  <c r="L345" i="3"/>
  <c r="N344" i="3"/>
  <c r="M344" i="3"/>
  <c r="L344" i="3"/>
  <c r="N343" i="3"/>
  <c r="M343" i="3"/>
  <c r="L343" i="3"/>
  <c r="N342" i="3"/>
  <c r="M342" i="3"/>
  <c r="L342" i="3"/>
  <c r="N341" i="3"/>
  <c r="M341" i="3"/>
  <c r="L341" i="3"/>
  <c r="N340" i="3"/>
  <c r="M340" i="3"/>
  <c r="L340" i="3"/>
  <c r="N339" i="3"/>
  <c r="M339" i="3"/>
  <c r="L339" i="3"/>
  <c r="N338" i="3"/>
  <c r="M338" i="3"/>
  <c r="L338" i="3"/>
  <c r="N337" i="3"/>
  <c r="M337" i="3"/>
  <c r="L337" i="3"/>
  <c r="N336" i="3"/>
  <c r="M336" i="3"/>
  <c r="L336" i="3"/>
  <c r="N335" i="3"/>
  <c r="M335" i="3"/>
  <c r="L335" i="3"/>
  <c r="N334" i="3"/>
  <c r="M334" i="3"/>
  <c r="L334" i="3"/>
  <c r="N333" i="3"/>
  <c r="M333" i="3"/>
  <c r="L333" i="3"/>
  <c r="N332" i="3"/>
  <c r="M332" i="3"/>
  <c r="L332" i="3"/>
  <c r="N331" i="3"/>
  <c r="M331" i="3"/>
  <c r="L331" i="3"/>
  <c r="N330" i="3"/>
  <c r="M330" i="3"/>
  <c r="L330" i="3"/>
  <c r="N329" i="3"/>
  <c r="M329" i="3"/>
  <c r="L329" i="3"/>
  <c r="N328" i="3"/>
  <c r="M328" i="3"/>
  <c r="L328" i="3"/>
  <c r="N327" i="3"/>
  <c r="M327" i="3"/>
  <c r="L327" i="3"/>
  <c r="N326" i="3"/>
  <c r="M326" i="3"/>
  <c r="L326" i="3"/>
  <c r="N325" i="3"/>
  <c r="M325" i="3"/>
  <c r="L325" i="3"/>
  <c r="N324" i="3"/>
  <c r="M324" i="3"/>
  <c r="L324" i="3"/>
  <c r="N323" i="3"/>
  <c r="M323" i="3"/>
  <c r="L323" i="3"/>
  <c r="N322" i="3"/>
  <c r="M322" i="3"/>
  <c r="L322" i="3"/>
  <c r="N321" i="3"/>
  <c r="M321" i="3"/>
  <c r="L321" i="3"/>
  <c r="N320" i="3"/>
  <c r="M320" i="3"/>
  <c r="L320" i="3"/>
  <c r="N319" i="3"/>
  <c r="M319" i="3"/>
  <c r="L319" i="3"/>
  <c r="N318" i="3"/>
  <c r="M318" i="3"/>
  <c r="L318" i="3"/>
  <c r="N317" i="3"/>
  <c r="M317" i="3"/>
  <c r="L317" i="3"/>
  <c r="N316" i="3"/>
  <c r="M316" i="3"/>
  <c r="L316" i="3"/>
  <c r="N315" i="3"/>
  <c r="M315" i="3"/>
  <c r="L315" i="3"/>
  <c r="N314" i="3"/>
  <c r="M314" i="3"/>
  <c r="L314" i="3"/>
  <c r="N313" i="3"/>
  <c r="M313" i="3"/>
  <c r="L313" i="3"/>
  <c r="N312" i="3"/>
  <c r="M312" i="3"/>
  <c r="L312" i="3"/>
  <c r="N311" i="3"/>
  <c r="M311" i="3"/>
  <c r="L311" i="3"/>
  <c r="N310" i="3"/>
  <c r="M310" i="3"/>
  <c r="L310" i="3"/>
  <c r="N309" i="3"/>
  <c r="M309" i="3"/>
  <c r="L309" i="3"/>
  <c r="N308" i="3"/>
  <c r="M308" i="3"/>
  <c r="L308" i="3"/>
  <c r="N307" i="3"/>
  <c r="M307" i="3"/>
  <c r="L307" i="3"/>
  <c r="N306" i="3"/>
  <c r="M306" i="3"/>
  <c r="L306" i="3"/>
  <c r="N305" i="3"/>
  <c r="M305" i="3"/>
  <c r="L305" i="3"/>
  <c r="N304" i="3"/>
  <c r="M304" i="3"/>
  <c r="L304" i="3"/>
  <c r="N303" i="3"/>
  <c r="M303" i="3"/>
  <c r="L303" i="3"/>
  <c r="N302" i="3"/>
  <c r="M302" i="3"/>
  <c r="L302" i="3"/>
  <c r="N301" i="3"/>
  <c r="M301" i="3"/>
  <c r="L301" i="3"/>
  <c r="N300" i="3"/>
  <c r="M300" i="3"/>
  <c r="L300" i="3"/>
  <c r="N299" i="3"/>
  <c r="M299" i="3"/>
  <c r="L299" i="3"/>
  <c r="N298" i="3"/>
  <c r="M298" i="3"/>
  <c r="L298" i="3"/>
  <c r="N297" i="3"/>
  <c r="M297" i="3"/>
  <c r="L297" i="3"/>
  <c r="N296" i="3"/>
  <c r="M296" i="3"/>
  <c r="L296" i="3"/>
  <c r="N295" i="3"/>
  <c r="M295" i="3"/>
  <c r="L295" i="3"/>
  <c r="N294" i="3"/>
  <c r="M294" i="3"/>
  <c r="L294" i="3"/>
  <c r="N293" i="3"/>
  <c r="M293" i="3"/>
  <c r="L293" i="3"/>
  <c r="N292" i="3"/>
  <c r="M292" i="3"/>
  <c r="L292" i="3"/>
  <c r="N291" i="3"/>
  <c r="M291" i="3"/>
  <c r="L291" i="3"/>
  <c r="N290" i="3"/>
  <c r="M290" i="3"/>
  <c r="L290" i="3"/>
  <c r="N289" i="3"/>
  <c r="M289" i="3"/>
  <c r="L289" i="3"/>
  <c r="N288" i="3"/>
  <c r="M288" i="3"/>
  <c r="L288" i="3"/>
  <c r="N287" i="3"/>
  <c r="M287" i="3"/>
  <c r="L287" i="3"/>
  <c r="N286" i="3"/>
  <c r="M286" i="3"/>
  <c r="L286" i="3"/>
  <c r="N285" i="3"/>
  <c r="M285" i="3"/>
  <c r="L285" i="3"/>
  <c r="N284" i="3"/>
  <c r="M284" i="3"/>
  <c r="L284" i="3"/>
  <c r="N283" i="3"/>
  <c r="M283" i="3"/>
  <c r="L283" i="3"/>
  <c r="N282" i="3"/>
  <c r="M282" i="3"/>
  <c r="L282" i="3"/>
  <c r="N281" i="3"/>
  <c r="M281" i="3"/>
  <c r="L281" i="3"/>
  <c r="N280" i="3"/>
  <c r="M280" i="3"/>
  <c r="L280" i="3"/>
  <c r="N279" i="3"/>
  <c r="M279" i="3"/>
  <c r="L279" i="3"/>
  <c r="N278" i="3"/>
  <c r="M278" i="3"/>
  <c r="L278" i="3"/>
  <c r="N277" i="3"/>
  <c r="M277" i="3"/>
  <c r="L277" i="3"/>
  <c r="N276" i="3"/>
  <c r="M276" i="3"/>
  <c r="L276" i="3"/>
  <c r="N275" i="3"/>
  <c r="M275" i="3"/>
  <c r="L275" i="3"/>
  <c r="N274" i="3"/>
  <c r="M274" i="3"/>
  <c r="L274" i="3"/>
  <c r="N273" i="3"/>
  <c r="M273" i="3"/>
  <c r="L273" i="3"/>
  <c r="N272" i="3"/>
  <c r="M272" i="3"/>
  <c r="L272" i="3"/>
  <c r="N271" i="3"/>
  <c r="M271" i="3"/>
  <c r="L271" i="3"/>
  <c r="N270" i="3"/>
  <c r="M270" i="3"/>
  <c r="L270" i="3"/>
  <c r="N269" i="3"/>
  <c r="M269" i="3"/>
  <c r="L269" i="3"/>
  <c r="N268" i="3"/>
  <c r="M268" i="3"/>
  <c r="L268" i="3"/>
  <c r="N267" i="3"/>
  <c r="M267" i="3"/>
  <c r="L267" i="3"/>
  <c r="N266" i="3"/>
  <c r="M266" i="3"/>
  <c r="L266" i="3"/>
  <c r="N265" i="3"/>
  <c r="M265" i="3"/>
  <c r="L265" i="3"/>
  <c r="N264" i="3"/>
  <c r="M264" i="3"/>
  <c r="L264" i="3"/>
  <c r="N263" i="3"/>
  <c r="M263" i="3"/>
  <c r="L263" i="3"/>
  <c r="N262" i="3"/>
  <c r="M262" i="3"/>
  <c r="L262" i="3"/>
  <c r="N261" i="3"/>
  <c r="M261" i="3"/>
  <c r="L261" i="3"/>
  <c r="N260" i="3"/>
  <c r="M260" i="3"/>
  <c r="L260" i="3"/>
  <c r="N259" i="3"/>
  <c r="M259" i="3"/>
  <c r="L259" i="3"/>
  <c r="N258" i="3"/>
  <c r="M258" i="3"/>
  <c r="L258" i="3"/>
  <c r="N257" i="3"/>
  <c r="M257" i="3"/>
  <c r="L257" i="3"/>
  <c r="N256" i="3"/>
  <c r="M256" i="3"/>
  <c r="L256" i="3"/>
  <c r="N255" i="3"/>
  <c r="M255" i="3"/>
  <c r="L255" i="3"/>
  <c r="N254" i="3"/>
  <c r="M254" i="3"/>
  <c r="L254" i="3"/>
  <c r="N253" i="3"/>
  <c r="M253" i="3"/>
  <c r="L253" i="3"/>
  <c r="N252" i="3"/>
  <c r="M252" i="3"/>
  <c r="L252" i="3"/>
  <c r="N251" i="3"/>
  <c r="M251" i="3"/>
  <c r="L251" i="3"/>
  <c r="N250" i="3"/>
  <c r="M250" i="3"/>
  <c r="L250" i="3"/>
  <c r="N249" i="3"/>
  <c r="M249" i="3"/>
  <c r="L249" i="3"/>
  <c r="N248" i="3"/>
  <c r="M248" i="3"/>
  <c r="L248" i="3"/>
  <c r="N247" i="3"/>
  <c r="M247" i="3"/>
  <c r="L247" i="3"/>
  <c r="N246" i="3"/>
  <c r="M246" i="3"/>
  <c r="L246" i="3"/>
  <c r="N245" i="3"/>
  <c r="M245" i="3"/>
  <c r="L245" i="3"/>
  <c r="N244" i="3"/>
  <c r="M244" i="3"/>
  <c r="L244" i="3"/>
  <c r="N243" i="3"/>
  <c r="M243" i="3"/>
  <c r="L243" i="3"/>
  <c r="N242" i="3"/>
  <c r="M242" i="3"/>
  <c r="L242" i="3"/>
  <c r="N241" i="3"/>
  <c r="M241" i="3"/>
  <c r="L241" i="3"/>
  <c r="N240" i="3"/>
  <c r="M240" i="3"/>
  <c r="L240" i="3"/>
  <c r="N239" i="3"/>
  <c r="M239" i="3"/>
  <c r="L239" i="3"/>
  <c r="N238" i="3"/>
  <c r="M238" i="3"/>
  <c r="L238" i="3"/>
  <c r="N237" i="3"/>
  <c r="M237" i="3"/>
  <c r="L237" i="3"/>
  <c r="N236" i="3"/>
  <c r="M236" i="3"/>
  <c r="L236" i="3"/>
  <c r="N235" i="3"/>
  <c r="M235" i="3"/>
  <c r="L235" i="3"/>
  <c r="N234" i="3"/>
  <c r="M234" i="3"/>
  <c r="L234" i="3"/>
  <c r="N233" i="3"/>
  <c r="M233" i="3"/>
  <c r="L233" i="3"/>
  <c r="N232" i="3"/>
  <c r="M232" i="3"/>
  <c r="L232" i="3"/>
  <c r="N231" i="3"/>
  <c r="M231" i="3"/>
  <c r="L231" i="3"/>
  <c r="N230" i="3"/>
  <c r="M230" i="3"/>
  <c r="L230" i="3"/>
  <c r="N229" i="3"/>
  <c r="M229" i="3"/>
  <c r="L229" i="3"/>
  <c r="N228" i="3"/>
  <c r="M228" i="3"/>
  <c r="L228" i="3"/>
  <c r="N227" i="3"/>
  <c r="M227" i="3"/>
  <c r="L227" i="3"/>
  <c r="N226" i="3"/>
  <c r="M226" i="3"/>
  <c r="L226" i="3"/>
  <c r="N225" i="3"/>
  <c r="M225" i="3"/>
  <c r="L225" i="3"/>
  <c r="N224" i="3"/>
  <c r="M224" i="3"/>
  <c r="L224" i="3"/>
  <c r="N223" i="3"/>
  <c r="M223" i="3"/>
  <c r="L223" i="3"/>
  <c r="N222" i="3"/>
  <c r="M222" i="3"/>
  <c r="L222" i="3"/>
  <c r="N221" i="3"/>
  <c r="M221" i="3"/>
  <c r="L221" i="3"/>
  <c r="N220" i="3"/>
  <c r="M220" i="3"/>
  <c r="L220" i="3"/>
  <c r="N219" i="3"/>
  <c r="M219" i="3"/>
  <c r="L219" i="3"/>
  <c r="N218" i="3"/>
  <c r="M218" i="3"/>
  <c r="L218" i="3"/>
  <c r="N217" i="3"/>
  <c r="M217" i="3"/>
  <c r="L217" i="3"/>
  <c r="N216" i="3"/>
  <c r="M216" i="3"/>
  <c r="L216" i="3"/>
  <c r="N215" i="3"/>
  <c r="M215" i="3"/>
  <c r="L215" i="3"/>
  <c r="N214" i="3"/>
  <c r="M214" i="3"/>
  <c r="L214" i="3"/>
  <c r="N213" i="3"/>
  <c r="M213" i="3"/>
  <c r="L213" i="3"/>
  <c r="N212" i="3"/>
  <c r="M212" i="3"/>
  <c r="L212" i="3"/>
  <c r="N211" i="3"/>
  <c r="M211" i="3"/>
  <c r="L211" i="3"/>
  <c r="N210" i="3"/>
  <c r="M210" i="3"/>
  <c r="L210" i="3"/>
  <c r="N209" i="3"/>
  <c r="M209" i="3"/>
  <c r="L209" i="3"/>
  <c r="N208" i="3"/>
  <c r="M208" i="3"/>
  <c r="L208" i="3"/>
  <c r="N207" i="3"/>
  <c r="M207" i="3"/>
  <c r="L207" i="3"/>
  <c r="N206" i="3"/>
  <c r="M206" i="3"/>
  <c r="L206" i="3"/>
  <c r="N205" i="3"/>
  <c r="M205" i="3"/>
  <c r="L205" i="3"/>
  <c r="N204" i="3"/>
  <c r="M204" i="3"/>
  <c r="L204" i="3"/>
  <c r="N203" i="3"/>
  <c r="M203" i="3"/>
  <c r="L203" i="3"/>
  <c r="N202" i="3"/>
  <c r="M202" i="3"/>
  <c r="L202" i="3"/>
  <c r="N201" i="3"/>
  <c r="M201" i="3"/>
  <c r="L201" i="3"/>
  <c r="N200" i="3"/>
  <c r="M200" i="3"/>
  <c r="L200" i="3"/>
  <c r="N199" i="3"/>
  <c r="M199" i="3"/>
  <c r="L199" i="3"/>
  <c r="N198" i="3"/>
  <c r="M198" i="3"/>
  <c r="L198" i="3"/>
  <c r="N197" i="3"/>
  <c r="M197" i="3"/>
  <c r="L197" i="3"/>
  <c r="N196" i="3"/>
  <c r="M196" i="3"/>
  <c r="L196" i="3"/>
  <c r="N195" i="3"/>
  <c r="M195" i="3"/>
  <c r="L195" i="3"/>
  <c r="N194" i="3"/>
  <c r="M194" i="3"/>
  <c r="L194" i="3"/>
  <c r="N193" i="3"/>
  <c r="M193" i="3"/>
  <c r="L193" i="3"/>
  <c r="N192" i="3"/>
  <c r="M192" i="3"/>
  <c r="L192" i="3"/>
  <c r="N191" i="3"/>
  <c r="M191" i="3"/>
  <c r="L191" i="3"/>
  <c r="N190" i="3"/>
  <c r="M190" i="3"/>
  <c r="L190" i="3"/>
  <c r="N189" i="3"/>
  <c r="M189" i="3"/>
  <c r="L189" i="3"/>
  <c r="N188" i="3"/>
  <c r="M188" i="3"/>
  <c r="L188" i="3"/>
  <c r="N187" i="3"/>
  <c r="M187" i="3"/>
  <c r="L187" i="3"/>
  <c r="N186" i="3"/>
  <c r="M186" i="3"/>
  <c r="L186" i="3"/>
  <c r="N185" i="3"/>
  <c r="M185" i="3"/>
  <c r="L185" i="3"/>
  <c r="N184" i="3"/>
  <c r="M184" i="3"/>
  <c r="L184" i="3"/>
  <c r="N183" i="3"/>
  <c r="M183" i="3"/>
  <c r="L183" i="3"/>
  <c r="N182" i="3"/>
  <c r="M182" i="3"/>
  <c r="L182" i="3"/>
  <c r="N181" i="3"/>
  <c r="M181" i="3"/>
  <c r="L181" i="3"/>
  <c r="N180" i="3"/>
  <c r="M180" i="3"/>
  <c r="L180" i="3"/>
  <c r="N179" i="3"/>
  <c r="M179" i="3"/>
  <c r="L179" i="3"/>
  <c r="N178" i="3"/>
  <c r="M178" i="3"/>
  <c r="L178" i="3"/>
  <c r="N177" i="3"/>
  <c r="M177" i="3"/>
  <c r="L177" i="3"/>
  <c r="N176" i="3"/>
  <c r="M176" i="3"/>
  <c r="L176" i="3"/>
  <c r="N175" i="3"/>
  <c r="M175" i="3"/>
  <c r="L175" i="3"/>
  <c r="N174" i="3"/>
  <c r="M174" i="3"/>
  <c r="L174" i="3"/>
  <c r="N173" i="3"/>
  <c r="M173" i="3"/>
  <c r="L173" i="3"/>
  <c r="N172" i="3"/>
  <c r="M172" i="3"/>
  <c r="L172" i="3"/>
  <c r="N171" i="3"/>
  <c r="M171" i="3"/>
  <c r="L171" i="3"/>
  <c r="N170" i="3"/>
  <c r="M170" i="3"/>
  <c r="L170" i="3"/>
  <c r="N169" i="3"/>
  <c r="M169" i="3"/>
  <c r="L169" i="3"/>
  <c r="N168" i="3"/>
  <c r="M168" i="3"/>
  <c r="L168" i="3"/>
  <c r="N167" i="3"/>
  <c r="M167" i="3"/>
  <c r="L167" i="3"/>
  <c r="N166" i="3"/>
  <c r="M166" i="3"/>
  <c r="L166" i="3"/>
  <c r="N165" i="3"/>
  <c r="M165" i="3"/>
  <c r="L165" i="3"/>
  <c r="N164" i="3"/>
  <c r="M164" i="3"/>
  <c r="L164" i="3"/>
  <c r="N163" i="3"/>
  <c r="M163" i="3"/>
  <c r="L163" i="3"/>
  <c r="N162" i="3"/>
  <c r="M162" i="3"/>
  <c r="L162" i="3"/>
  <c r="N161" i="3"/>
  <c r="M161" i="3"/>
  <c r="L161" i="3"/>
  <c r="N160" i="3"/>
  <c r="M160" i="3"/>
  <c r="L160" i="3"/>
  <c r="N159" i="3"/>
  <c r="M159" i="3"/>
  <c r="L159" i="3"/>
  <c r="N158" i="3"/>
  <c r="M158" i="3"/>
  <c r="L158" i="3"/>
  <c r="N157" i="3"/>
  <c r="M157" i="3"/>
  <c r="L157" i="3"/>
  <c r="N156" i="3"/>
  <c r="M156" i="3"/>
  <c r="L156" i="3"/>
  <c r="N155" i="3"/>
  <c r="M155" i="3"/>
  <c r="L155" i="3"/>
  <c r="N154" i="3"/>
  <c r="M154" i="3"/>
  <c r="L154" i="3"/>
  <c r="N153" i="3"/>
  <c r="M153" i="3"/>
  <c r="L153" i="3"/>
  <c r="N152" i="3"/>
  <c r="M152" i="3"/>
  <c r="L152" i="3"/>
  <c r="N151" i="3"/>
  <c r="M151" i="3"/>
  <c r="L151" i="3"/>
  <c r="N150" i="3"/>
  <c r="M150" i="3"/>
  <c r="L150" i="3"/>
  <c r="N149" i="3"/>
  <c r="M149" i="3"/>
  <c r="L149" i="3"/>
  <c r="N148" i="3"/>
  <c r="M148" i="3"/>
  <c r="L148" i="3"/>
  <c r="N147" i="3"/>
  <c r="M147" i="3"/>
  <c r="L147" i="3"/>
  <c r="N146" i="3"/>
  <c r="M146" i="3"/>
  <c r="L146" i="3"/>
  <c r="N145" i="3"/>
  <c r="M145" i="3"/>
  <c r="L145" i="3"/>
  <c r="N144" i="3"/>
  <c r="M144" i="3"/>
  <c r="L144" i="3"/>
  <c r="N143" i="3"/>
  <c r="M143" i="3"/>
  <c r="L143" i="3"/>
  <c r="N142" i="3"/>
  <c r="M142" i="3"/>
  <c r="L142" i="3"/>
  <c r="N141" i="3"/>
  <c r="M141" i="3"/>
  <c r="L141" i="3"/>
  <c r="N140" i="3"/>
  <c r="M140" i="3"/>
  <c r="L140" i="3"/>
  <c r="N139" i="3"/>
  <c r="M139" i="3"/>
  <c r="L139" i="3"/>
  <c r="N138" i="3"/>
  <c r="M138" i="3"/>
  <c r="L138" i="3"/>
  <c r="N137" i="3"/>
  <c r="M137" i="3"/>
  <c r="L137" i="3"/>
  <c r="N136" i="3"/>
  <c r="M136" i="3"/>
  <c r="L136" i="3"/>
  <c r="N135" i="3"/>
  <c r="M135" i="3"/>
  <c r="L135" i="3"/>
  <c r="N134" i="3"/>
  <c r="M134" i="3"/>
  <c r="L134" i="3"/>
  <c r="N133" i="3"/>
  <c r="M133" i="3"/>
  <c r="L133" i="3"/>
  <c r="N132" i="3"/>
  <c r="M132" i="3"/>
  <c r="L132" i="3"/>
  <c r="N131" i="3"/>
  <c r="M131" i="3"/>
  <c r="L131" i="3"/>
  <c r="N130" i="3"/>
  <c r="M130" i="3"/>
  <c r="L130" i="3"/>
  <c r="N129" i="3"/>
  <c r="M129" i="3"/>
  <c r="L129" i="3"/>
  <c r="N128" i="3"/>
  <c r="M128" i="3"/>
  <c r="L128" i="3"/>
  <c r="N127" i="3"/>
  <c r="M127" i="3"/>
  <c r="L127" i="3"/>
  <c r="N126" i="3"/>
  <c r="M126" i="3"/>
  <c r="L126" i="3"/>
  <c r="N125" i="3"/>
  <c r="M125" i="3"/>
  <c r="L125" i="3"/>
  <c r="N124" i="3"/>
  <c r="M124" i="3"/>
  <c r="L124" i="3"/>
  <c r="N123" i="3"/>
  <c r="M123" i="3"/>
  <c r="L123" i="3"/>
  <c r="N122" i="3"/>
  <c r="M122" i="3"/>
  <c r="L122" i="3"/>
  <c r="N121" i="3"/>
  <c r="M121" i="3"/>
  <c r="L121" i="3"/>
  <c r="N120" i="3"/>
  <c r="M120" i="3"/>
  <c r="L120" i="3"/>
  <c r="N119" i="3"/>
  <c r="M119" i="3"/>
  <c r="L119" i="3"/>
  <c r="N118" i="3"/>
  <c r="M118" i="3"/>
  <c r="L118" i="3"/>
  <c r="N117" i="3"/>
  <c r="M117" i="3"/>
  <c r="L117" i="3"/>
  <c r="N116" i="3"/>
  <c r="M116" i="3"/>
  <c r="L116" i="3"/>
  <c r="N115" i="3"/>
  <c r="M115" i="3"/>
  <c r="L115" i="3"/>
  <c r="N114" i="3"/>
  <c r="M114" i="3"/>
  <c r="L114" i="3"/>
  <c r="N113" i="3"/>
  <c r="M113" i="3"/>
  <c r="L113" i="3"/>
  <c r="N112" i="3"/>
  <c r="M112" i="3"/>
  <c r="L112" i="3"/>
  <c r="N111" i="3"/>
  <c r="M111" i="3"/>
  <c r="L111" i="3"/>
  <c r="N110" i="3"/>
  <c r="L110" i="3"/>
  <c r="N109" i="3"/>
  <c r="L109" i="3"/>
  <c r="N108" i="3"/>
  <c r="L108" i="3"/>
  <c r="N107" i="3"/>
  <c r="L107" i="3"/>
  <c r="N106" i="3"/>
  <c r="L106" i="3"/>
  <c r="N105" i="3"/>
  <c r="L105" i="3"/>
  <c r="N104" i="3"/>
  <c r="L104" i="3"/>
  <c r="N103" i="3"/>
  <c r="L103" i="3"/>
  <c r="N102" i="3"/>
  <c r="L102" i="3"/>
  <c r="N101" i="3"/>
  <c r="L101" i="3"/>
  <c r="N100" i="3"/>
  <c r="L100" i="3"/>
  <c r="N99" i="3"/>
  <c r="L99" i="3"/>
  <c r="N98" i="3"/>
  <c r="L98" i="3"/>
  <c r="N97" i="3"/>
  <c r="L97" i="3"/>
  <c r="N96" i="3"/>
  <c r="L96" i="3"/>
  <c r="N95" i="3"/>
  <c r="L95" i="3"/>
  <c r="N94" i="3"/>
  <c r="L94" i="3"/>
  <c r="N93" i="3"/>
  <c r="L93" i="3"/>
  <c r="N92" i="3"/>
  <c r="L92" i="3"/>
  <c r="N91" i="3"/>
  <c r="L91" i="3"/>
  <c r="N90" i="3"/>
  <c r="L90" i="3"/>
  <c r="N89" i="3"/>
  <c r="L89" i="3"/>
  <c r="N88" i="3"/>
  <c r="L88" i="3"/>
  <c r="N87" i="3"/>
  <c r="L87" i="3"/>
  <c r="N86" i="3"/>
  <c r="L86" i="3"/>
  <c r="N85" i="3"/>
  <c r="L85" i="3"/>
  <c r="N84" i="3"/>
  <c r="L84" i="3"/>
  <c r="N83" i="3"/>
  <c r="L83" i="3"/>
  <c r="N82" i="3"/>
  <c r="L82" i="3"/>
  <c r="N81" i="3"/>
  <c r="L81" i="3"/>
  <c r="N80" i="3"/>
  <c r="L80" i="3"/>
  <c r="N79" i="3"/>
  <c r="L79" i="3"/>
  <c r="N78" i="3"/>
  <c r="L78" i="3"/>
  <c r="N77" i="3"/>
  <c r="L77" i="3"/>
  <c r="N76" i="3"/>
  <c r="L76" i="3"/>
  <c r="N75" i="3"/>
  <c r="L75" i="3"/>
  <c r="N74" i="3"/>
  <c r="L74" i="3"/>
  <c r="N73" i="3"/>
  <c r="L73" i="3"/>
  <c r="N72" i="3"/>
  <c r="L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Y44" i="2"/>
  <c r="Q44" i="2"/>
  <c r="K44" i="2"/>
  <c r="J44" i="2"/>
  <c r="I44" i="2"/>
  <c r="H44" i="2"/>
  <c r="G44" i="2"/>
  <c r="F44" i="2"/>
  <c r="E44" i="2"/>
  <c r="AD43" i="2"/>
  <c r="AC43" i="2"/>
  <c r="AB43" i="2"/>
  <c r="W43" i="2"/>
  <c r="V43" i="2"/>
  <c r="U43" i="2"/>
  <c r="T43" i="2"/>
  <c r="S43" i="2"/>
  <c r="R43" i="2"/>
  <c r="Q43" i="2"/>
  <c r="P43" i="2"/>
  <c r="O43" i="2"/>
  <c r="N43" i="2"/>
  <c r="M43" i="2"/>
  <c r="L43" i="2"/>
  <c r="AD42" i="2"/>
  <c r="AC42" i="2"/>
  <c r="AB42" i="2"/>
  <c r="W42" i="2"/>
  <c r="V42" i="2"/>
  <c r="U42" i="2"/>
  <c r="T42" i="2"/>
  <c r="S42" i="2"/>
  <c r="R42" i="2"/>
  <c r="Q42" i="2"/>
  <c r="P42" i="2"/>
  <c r="O42" i="2"/>
  <c r="N42" i="2"/>
  <c r="M42" i="2"/>
  <c r="L42" i="2"/>
  <c r="AD41" i="2"/>
  <c r="AC41" i="2"/>
  <c r="AB41" i="2"/>
  <c r="W41" i="2"/>
  <c r="V41" i="2"/>
  <c r="U41" i="2"/>
  <c r="T41" i="2"/>
  <c r="S41" i="2"/>
  <c r="R41" i="2"/>
  <c r="Q41" i="2"/>
  <c r="P41" i="2"/>
  <c r="O41" i="2"/>
  <c r="N41" i="2"/>
  <c r="M41" i="2"/>
  <c r="L41" i="2"/>
  <c r="AD40" i="2"/>
  <c r="AC40" i="2"/>
  <c r="AB40" i="2"/>
  <c r="W40" i="2"/>
  <c r="V40" i="2"/>
  <c r="U40" i="2"/>
  <c r="T40" i="2"/>
  <c r="S40" i="2"/>
  <c r="R40" i="2"/>
  <c r="Q40" i="2"/>
  <c r="P40" i="2"/>
  <c r="O40" i="2"/>
  <c r="N40" i="2"/>
  <c r="M40" i="2"/>
  <c r="L40" i="2"/>
  <c r="AD36" i="2"/>
  <c r="AD44" i="2" s="1"/>
  <c r="AC36" i="2"/>
  <c r="AC44" i="2" s="1"/>
  <c r="AB36" i="2"/>
  <c r="AB44" i="2" s="1"/>
  <c r="AA36" i="2"/>
  <c r="AA44" i="2" s="1"/>
  <c r="Z36" i="2"/>
  <c r="Z44" i="2" s="1"/>
  <c r="Y36" i="2"/>
  <c r="X36" i="2"/>
  <c r="X44" i="2" s="1"/>
  <c r="W36" i="2"/>
  <c r="W44" i="2" s="1"/>
  <c r="V36" i="2"/>
  <c r="V44" i="2" s="1"/>
  <c r="U36" i="2"/>
  <c r="U44" i="2" s="1"/>
  <c r="T36" i="2"/>
  <c r="T44" i="2" s="1"/>
  <c r="S36" i="2"/>
  <c r="S44" i="2" s="1"/>
  <c r="R36" i="2"/>
  <c r="R44" i="2" s="1"/>
  <c r="Q36" i="2"/>
  <c r="P36" i="2"/>
  <c r="P44" i="2" s="1"/>
  <c r="O36" i="2"/>
  <c r="O44" i="2" s="1"/>
  <c r="N36" i="2"/>
  <c r="N44" i="2" s="1"/>
  <c r="M36" i="2"/>
  <c r="M44" i="2" s="1"/>
  <c r="L36" i="2"/>
  <c r="L44" i="2" s="1"/>
  <c r="AD31" i="2"/>
  <c r="AC31" i="2"/>
  <c r="X31" i="2"/>
  <c r="U31" i="2"/>
  <c r="M31" i="2"/>
  <c r="E31" i="2"/>
  <c r="AB30" i="2"/>
  <c r="AB31" i="2" s="1"/>
  <c r="AA30" i="2"/>
  <c r="AA31" i="2" s="1"/>
  <c r="Z30" i="2"/>
  <c r="Z31" i="2" s="1"/>
  <c r="Y30" i="2"/>
  <c r="Y31" i="2" s="1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W29" i="2"/>
  <c r="V29" i="2"/>
  <c r="U29" i="2"/>
  <c r="T29" i="2"/>
  <c r="S29" i="2"/>
  <c r="R29" i="2"/>
  <c r="Q29" i="2"/>
  <c r="P29" i="2"/>
  <c r="P31" i="2" s="1"/>
  <c r="O29" i="2"/>
  <c r="N29" i="2"/>
  <c r="M29" i="2"/>
  <c r="L29" i="2"/>
  <c r="K29" i="2"/>
  <c r="J29" i="2"/>
  <c r="I29" i="2"/>
  <c r="H29" i="2"/>
  <c r="H31" i="2" s="1"/>
  <c r="G29" i="2"/>
  <c r="F29" i="2"/>
  <c r="E29" i="2"/>
  <c r="D29" i="2"/>
  <c r="C29" i="2"/>
  <c r="B29" i="2"/>
  <c r="W28" i="2"/>
  <c r="W31" i="2" s="1"/>
  <c r="V28" i="2"/>
  <c r="V31" i="2" s="1"/>
  <c r="U28" i="2"/>
  <c r="T28" i="2"/>
  <c r="T31" i="2" s="1"/>
  <c r="S28" i="2"/>
  <c r="S31" i="2" s="1"/>
  <c r="R28" i="2"/>
  <c r="R31" i="2" s="1"/>
  <c r="Q28" i="2"/>
  <c r="Q31" i="2" s="1"/>
  <c r="P28" i="2"/>
  <c r="O28" i="2"/>
  <c r="O31" i="2" s="1"/>
  <c r="N28" i="2"/>
  <c r="N31" i="2" s="1"/>
  <c r="M28" i="2"/>
  <c r="L28" i="2"/>
  <c r="L31" i="2" s="1"/>
  <c r="K28" i="2"/>
  <c r="K31" i="2" s="1"/>
  <c r="J28" i="2"/>
  <c r="J31" i="2" s="1"/>
  <c r="I28" i="2"/>
  <c r="I31" i="2" s="1"/>
  <c r="H28" i="2"/>
  <c r="G28" i="2"/>
  <c r="G31" i="2" s="1"/>
  <c r="F28" i="2"/>
  <c r="F31" i="2" s="1"/>
  <c r="E28" i="2"/>
  <c r="D28" i="2"/>
  <c r="D31" i="2" s="1"/>
  <c r="C28" i="2"/>
  <c r="C31" i="2" s="1"/>
  <c r="B28" i="2"/>
  <c r="B31" i="2" s="1"/>
  <c r="J18" i="2"/>
  <c r="I18" i="2"/>
  <c r="H18" i="2"/>
  <c r="G18" i="2"/>
  <c r="F18" i="2"/>
  <c r="E18" i="2"/>
  <c r="D18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S16" i="2"/>
  <c r="Q16" i="2"/>
  <c r="P16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D13" i="2"/>
  <c r="AC13" i="2"/>
  <c r="AB13" i="2"/>
  <c r="W13" i="2"/>
  <c r="W3" i="2" s="1"/>
  <c r="V13" i="2"/>
  <c r="U13" i="2"/>
  <c r="T13" i="2"/>
  <c r="S13" i="2"/>
  <c r="R13" i="2"/>
  <c r="Q13" i="2"/>
  <c r="P13" i="2"/>
  <c r="AD12" i="2"/>
  <c r="AC12" i="2"/>
  <c r="AB12" i="2"/>
  <c r="W12" i="2"/>
  <c r="V12" i="2"/>
  <c r="U12" i="2"/>
  <c r="T12" i="2"/>
  <c r="S12" i="2"/>
  <c r="R12" i="2"/>
  <c r="Q12" i="2"/>
  <c r="P12" i="2"/>
  <c r="W11" i="2"/>
  <c r="V11" i="2"/>
  <c r="U11" i="2"/>
  <c r="T11" i="2"/>
  <c r="T3" i="2" s="1"/>
  <c r="S11" i="2"/>
  <c r="R11" i="2"/>
  <c r="Q11" i="2"/>
  <c r="P11" i="2"/>
  <c r="Z10" i="2"/>
  <c r="W10" i="2"/>
  <c r="V10" i="2"/>
  <c r="V4" i="2" s="1"/>
  <c r="V3" i="2" s="1"/>
  <c r="U10" i="2"/>
  <c r="T10" i="2"/>
  <c r="S10" i="2"/>
  <c r="R10" i="2"/>
  <c r="Q10" i="2"/>
  <c r="Q4" i="2" s="1"/>
  <c r="Q3" i="2" s="1"/>
  <c r="P10" i="2"/>
  <c r="AD5" i="2"/>
  <c r="AC5" i="2"/>
  <c r="AC4" i="2" s="1"/>
  <c r="AC3" i="2" s="1"/>
  <c r="AB5" i="2"/>
  <c r="AA5" i="2"/>
  <c r="Z5" i="2"/>
  <c r="Z4" i="2" s="1"/>
  <c r="Z3" i="2" s="1"/>
  <c r="Y5" i="2"/>
  <c r="X5" i="2"/>
  <c r="W5" i="2"/>
  <c r="V5" i="2"/>
  <c r="U5" i="2"/>
  <c r="U4" i="2" s="1"/>
  <c r="U3" i="2" s="1"/>
  <c r="T5" i="2"/>
  <c r="S5" i="2"/>
  <c r="R5" i="2"/>
  <c r="R4" i="2" s="1"/>
  <c r="R3" i="2" s="1"/>
  <c r="Q5" i="2"/>
  <c r="P5" i="2"/>
  <c r="O5" i="2"/>
  <c r="N5" i="2"/>
  <c r="M5" i="2"/>
  <c r="M4" i="2" s="1"/>
  <c r="M3" i="2" s="1"/>
  <c r="L5" i="2"/>
  <c r="K5" i="2"/>
  <c r="J5" i="2"/>
  <c r="J4" i="2" s="1"/>
  <c r="J3" i="2" s="1"/>
  <c r="I5" i="2"/>
  <c r="H5" i="2"/>
  <c r="G5" i="2"/>
  <c r="F5" i="2"/>
  <c r="E5" i="2"/>
  <c r="E4" i="2" s="1"/>
  <c r="E3" i="2" s="1"/>
  <c r="D5" i="2"/>
  <c r="C5" i="2"/>
  <c r="B5" i="2"/>
  <c r="B4" i="2" s="1"/>
  <c r="B3" i="2" s="1"/>
  <c r="AD4" i="2"/>
  <c r="AB4" i="2"/>
  <c r="AA4" i="2"/>
  <c r="AA3" i="2" s="1"/>
  <c r="Y4" i="2"/>
  <c r="X4" i="2"/>
  <c r="X3" i="2" s="1"/>
  <c r="W4" i="2"/>
  <c r="T4" i="2"/>
  <c r="S4" i="2"/>
  <c r="S3" i="2" s="1"/>
  <c r="P4" i="2"/>
  <c r="P3" i="2" s="1"/>
  <c r="O4" i="2"/>
  <c r="N4" i="2"/>
  <c r="L4" i="2"/>
  <c r="K4" i="2"/>
  <c r="K3" i="2" s="1"/>
  <c r="I4" i="2"/>
  <c r="H4" i="2"/>
  <c r="H3" i="2" s="1"/>
  <c r="G4" i="2"/>
  <c r="F4" i="2"/>
  <c r="D4" i="2"/>
  <c r="C4" i="2"/>
  <c r="C3" i="2" s="1"/>
  <c r="AD3" i="2"/>
  <c r="AB3" i="2"/>
  <c r="Y3" i="2"/>
  <c r="O3" i="2"/>
  <c r="N3" i="2"/>
  <c r="L3" i="2"/>
  <c r="I3" i="2"/>
  <c r="G3" i="2"/>
  <c r="F3" i="2"/>
  <c r="D3" i="2"/>
  <c r="AA44" i="1"/>
  <c r="S44" i="1"/>
  <c r="AD36" i="1"/>
  <c r="AD44" i="1" s="1"/>
  <c r="AC36" i="1"/>
  <c r="AC44" i="1" s="1"/>
  <c r="AB36" i="1"/>
  <c r="AB44" i="1" s="1"/>
  <c r="AA36" i="1"/>
  <c r="Z36" i="1"/>
  <c r="Z44" i="1" s="1"/>
  <c r="Y36" i="1"/>
  <c r="Y44" i="1" s="1"/>
  <c r="X36" i="1"/>
  <c r="X44" i="1" s="1"/>
  <c r="W36" i="1"/>
  <c r="W44" i="1" s="1"/>
  <c r="V36" i="1"/>
  <c r="V44" i="1" s="1"/>
  <c r="U36" i="1"/>
  <c r="U44" i="1" s="1"/>
  <c r="T36" i="1"/>
  <c r="T44" i="1" s="1"/>
  <c r="S36" i="1"/>
  <c r="R36" i="1"/>
  <c r="R44" i="1" s="1"/>
  <c r="Q36" i="1"/>
  <c r="Q44" i="1" s="1"/>
  <c r="P36" i="1"/>
  <c r="P44" i="1" s="1"/>
  <c r="O36" i="1"/>
  <c r="O44" i="1" s="1"/>
  <c r="N36" i="1"/>
  <c r="N44" i="1" s="1"/>
  <c r="M36" i="1"/>
  <c r="M44" i="1" s="1"/>
  <c r="L36" i="1"/>
  <c r="L44" i="1" s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J18" i="1"/>
  <c r="I18" i="1"/>
  <c r="H18" i="1"/>
  <c r="G18" i="1"/>
  <c r="G17" i="1" s="1"/>
  <c r="F18" i="1"/>
  <c r="E18" i="1"/>
  <c r="D18" i="1"/>
  <c r="J17" i="1"/>
  <c r="I17" i="1"/>
  <c r="H17" i="1"/>
  <c r="F17" i="1"/>
  <c r="E17" i="1"/>
  <c r="D17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D5" i="1"/>
  <c r="AC5" i="1"/>
  <c r="AB5" i="1"/>
  <c r="AA5" i="1"/>
  <c r="AA4" i="1" s="1"/>
  <c r="AA3" i="1" s="1"/>
  <c r="Z5" i="1"/>
  <c r="Y5" i="1"/>
  <c r="X5" i="1"/>
  <c r="W5" i="1"/>
  <c r="W4" i="1" s="1"/>
  <c r="W3" i="1" s="1"/>
  <c r="V5" i="1"/>
  <c r="U5" i="1"/>
  <c r="T5" i="1"/>
  <c r="S5" i="1"/>
  <c r="S4" i="1" s="1"/>
  <c r="S3" i="1" s="1"/>
  <c r="R5" i="1"/>
  <c r="Q5" i="1"/>
  <c r="P5" i="1"/>
  <c r="O5" i="1"/>
  <c r="O4" i="1" s="1"/>
  <c r="O3" i="1" s="1"/>
  <c r="N5" i="1"/>
  <c r="M5" i="1"/>
  <c r="L5" i="1"/>
  <c r="K5" i="1"/>
  <c r="K4" i="1" s="1"/>
  <c r="K3" i="1" s="1"/>
  <c r="J5" i="1"/>
  <c r="I5" i="1"/>
  <c r="H5" i="1"/>
  <c r="G5" i="1"/>
  <c r="G4" i="1" s="1"/>
  <c r="G3" i="1" s="1"/>
  <c r="F5" i="1"/>
  <c r="E5" i="1"/>
  <c r="D5" i="1"/>
  <c r="C5" i="1"/>
  <c r="C4" i="1" s="1"/>
  <c r="C3" i="1" s="1"/>
  <c r="B5" i="1"/>
  <c r="AD4" i="1"/>
  <c r="AC4" i="1"/>
  <c r="AC3" i="1" s="1"/>
  <c r="AB4" i="1"/>
  <c r="Z4" i="1"/>
  <c r="Y4" i="1"/>
  <c r="Y3" i="1" s="1"/>
  <c r="X4" i="1"/>
  <c r="V4" i="1"/>
  <c r="U4" i="1"/>
  <c r="U3" i="1" s="1"/>
  <c r="T4" i="1"/>
  <c r="R4" i="1"/>
  <c r="Q4" i="1"/>
  <c r="Q3" i="1" s="1"/>
  <c r="P4" i="1"/>
  <c r="N4" i="1"/>
  <c r="M4" i="1"/>
  <c r="M3" i="1" s="1"/>
  <c r="L4" i="1"/>
  <c r="J4" i="1"/>
  <c r="I4" i="1"/>
  <c r="I3" i="1" s="1"/>
  <c r="H4" i="1"/>
  <c r="F4" i="1"/>
  <c r="E4" i="1"/>
  <c r="E3" i="1" s="1"/>
  <c r="D4" i="1"/>
  <c r="B4" i="1"/>
  <c r="AD3" i="1"/>
  <c r="AB3" i="1"/>
  <c r="Z3" i="1"/>
  <c r="X3" i="1"/>
  <c r="V3" i="1"/>
  <c r="T3" i="1"/>
  <c r="R3" i="1"/>
  <c r="P3" i="1"/>
  <c r="N3" i="1"/>
  <c r="L3" i="1"/>
  <c r="J3" i="1"/>
  <c r="H3" i="1"/>
  <c r="F3" i="1"/>
  <c r="D3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Porubsky Marek</author>
    <author>jremeta</author>
  </authors>
  <commentList>
    <comment ref="R10" authorId="0" shapeId="0" xr:uid="{4AFE49D8-D756-459B-9819-7B36D84749EB}">
      <text>
        <r>
          <rPr>
            <b/>
            <sz val="9"/>
            <color indexed="8"/>
            <rFont val="Tahoma"/>
            <family val="2"/>
            <charset val="238"/>
          </rPr>
          <t>Porubsky Marek:</t>
        </r>
        <r>
          <rPr>
            <sz val="9"/>
            <color indexed="8"/>
            <rFont val="Tahoma"/>
            <family val="2"/>
            <charset val="238"/>
          </rPr>
          <t xml:space="preserve">
z toho:
59 068 tis. eur  oddĺženie nemocníc</t>
        </r>
      </text>
    </comment>
    <comment ref="S10" authorId="1" shapeId="0" xr:uid="{E40BDB7E-D008-44EE-A4FB-8A78425B6043}">
      <text>
        <r>
          <rPr>
            <b/>
            <sz val="8"/>
            <color indexed="8"/>
            <rFont val="Tahoma"/>
            <family val="2"/>
            <charset val="238"/>
          </rPr>
          <t>jremeta:</t>
        </r>
        <r>
          <rPr>
            <sz val="8"/>
            <color indexed="8"/>
            <rFont val="Tahoma"/>
            <family val="2"/>
            <charset val="238"/>
          </rPr>
          <t xml:space="preserve">
z toho 10 400 tis. eur oddĺženie nemocníc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Porubsky Marek</author>
    <author>jremeta</author>
  </authors>
  <commentList>
    <comment ref="R10" authorId="0" shapeId="0" xr:uid="{70CC98B8-B928-4399-8BC0-2BA31D86702D}">
      <text>
        <r>
          <rPr>
            <b/>
            <sz val="9"/>
            <color indexed="8"/>
            <rFont val="Tahoma"/>
            <family val="2"/>
            <charset val="238"/>
          </rPr>
          <t>Porubsky Marek:</t>
        </r>
        <r>
          <rPr>
            <sz val="9"/>
            <color indexed="8"/>
            <rFont val="Tahoma"/>
            <family val="2"/>
            <charset val="238"/>
          </rPr>
          <t xml:space="preserve">
z toho:
59 mil. oddĺženie nemocníc</t>
        </r>
      </text>
    </comment>
    <comment ref="S10" authorId="1" shapeId="0" xr:uid="{0D4C38C0-FD98-4B20-8DE4-E04CB876F583}">
      <text>
        <r>
          <rPr>
            <b/>
            <sz val="8"/>
            <color indexed="8"/>
            <rFont val="Tahoma"/>
            <family val="2"/>
            <charset val="238"/>
          </rPr>
          <t>jremeta:</t>
        </r>
        <r>
          <rPr>
            <sz val="8"/>
            <color indexed="8"/>
            <rFont val="Tahoma"/>
            <family val="2"/>
            <charset val="238"/>
          </rPr>
          <t xml:space="preserve">
z toho oddĺženie nemocníc 10 400 tisl. eur</t>
        </r>
      </text>
    </comment>
  </commentList>
</comments>
</file>

<file path=xl/sharedStrings.xml><?xml version="1.0" encoding="utf-8"?>
<sst xmlns="http://schemas.openxmlformats.org/spreadsheetml/2006/main" count="460" uniqueCount="384">
  <si>
    <t>-</t>
  </si>
  <si>
    <t>Príjmy fondov sociálneho a zdravotného zabezpečenia na hotovostnej báze (v tis. Eur) - BEZ VPLYVU ZAVEDENIA 2. PILIERA (v tis. eur)</t>
  </si>
  <si>
    <t>Sociálna poisťovňa</t>
  </si>
  <si>
    <t>poistné platené EAO+dlžné</t>
  </si>
  <si>
    <t>Príspevky - EAO</t>
  </si>
  <si>
    <t>zamestnanci</t>
  </si>
  <si>
    <t>zamestnávatelia</t>
  </si>
  <si>
    <t>SZČO</t>
  </si>
  <si>
    <t>iní</t>
  </si>
  <si>
    <t>Príspevky - dlžné (vrátane GF60)</t>
  </si>
  <si>
    <t>Príspevky - štát</t>
  </si>
  <si>
    <t>Príspevky - NUP</t>
  </si>
  <si>
    <t>Vnútorný transfer (v rámci SP)</t>
  </si>
  <si>
    <t>Zdravotné poisťovne</t>
  </si>
  <si>
    <t>z toho: poistné platené EAO + dlžné</t>
  </si>
  <si>
    <t>poistné platené štátom</t>
  </si>
  <si>
    <t>Národný úrad práce</t>
  </si>
  <si>
    <t>Príspevky - dlžné</t>
  </si>
  <si>
    <t>Sankcie odvodov  (v tis. Eur)</t>
  </si>
  <si>
    <t>Spolu</t>
  </si>
  <si>
    <t>Výšky príspevkov do II.piliera (cash, v tis. Eur)</t>
  </si>
  <si>
    <t>zamestnávateľ</t>
  </si>
  <si>
    <t>dobrovoľne</t>
  </si>
  <si>
    <t>Príspevky - Sociálna poisťovňa</t>
  </si>
  <si>
    <t>Výdavok z Garančného fondu</t>
  </si>
  <si>
    <t>Pokuta zo SF do DSS</t>
  </si>
  <si>
    <t>1) EAO - Ekonomicky aktívne obyvateľstvo</t>
  </si>
  <si>
    <t>2) SF - Sociálny fond</t>
  </si>
  <si>
    <t>3) DSS - dôchodkové správcovské spoločnosti</t>
  </si>
  <si>
    <t>Zdroj: Štatistický úrad SR, Sociálna poisťovňa, Ministerstvo financií SR</t>
  </si>
  <si>
    <t>Poistné príjmy fondov sociálneho a zdravotného zabezpečenia na akruálnej báze  - BEZ VPLYVU ZAVEDENIA 2. PILIERA (v tis. Eur)</t>
  </si>
  <si>
    <t>Sankcie odvodov  (v tis.Eur)</t>
  </si>
  <si>
    <t>Výšky príspevkov do II.piliera (ESA95, v tis. Eur)</t>
  </si>
  <si>
    <t>*  údaje podľa podkladov pre Notifikáciu daní a odvodov (október 2021)</t>
  </si>
  <si>
    <t>Sociálna poisťovňa bez vplyvu II. Piliera (1)</t>
  </si>
  <si>
    <t>príspevky na SDS (2)</t>
  </si>
  <si>
    <t>NUP</t>
  </si>
  <si>
    <t>Akruál</t>
  </si>
  <si>
    <t>EAO</t>
  </si>
  <si>
    <t>dlžné (vrátane GF60)</t>
  </si>
  <si>
    <t>štát</t>
  </si>
  <si>
    <t xml:space="preserve">dlžné  </t>
  </si>
  <si>
    <t>Sociálna poisťovňa bez vplyvu II. piliera</t>
  </si>
  <si>
    <t>príspevky na SDS</t>
  </si>
  <si>
    <t>január 1996</t>
  </si>
  <si>
    <t>február 1996</t>
  </si>
  <si>
    <t>marec 1996</t>
  </si>
  <si>
    <t>apríl 1996</t>
  </si>
  <si>
    <t>máj 1996</t>
  </si>
  <si>
    <t>jún 1996</t>
  </si>
  <si>
    <t>júl 1996</t>
  </si>
  <si>
    <t>august 1996</t>
  </si>
  <si>
    <t>september 1996</t>
  </si>
  <si>
    <t>október 1996</t>
  </si>
  <si>
    <t>november 1996</t>
  </si>
  <si>
    <t>december 1996</t>
  </si>
  <si>
    <t>január 1997</t>
  </si>
  <si>
    <t>február 1997</t>
  </si>
  <si>
    <t>marec 1997</t>
  </si>
  <si>
    <t>apríl 1997</t>
  </si>
  <si>
    <t>máj 1997</t>
  </si>
  <si>
    <t>jún 1997</t>
  </si>
  <si>
    <t>júl 1997</t>
  </si>
  <si>
    <t>august 1997</t>
  </si>
  <si>
    <t>september 1997</t>
  </si>
  <si>
    <t>október 1997</t>
  </si>
  <si>
    <t>november 1997</t>
  </si>
  <si>
    <t>december 1997</t>
  </si>
  <si>
    <t>január 1998</t>
  </si>
  <si>
    <t>február 1998</t>
  </si>
  <si>
    <t>marec 1998</t>
  </si>
  <si>
    <t>apríl 1998</t>
  </si>
  <si>
    <t>máj 1998</t>
  </si>
  <si>
    <t>jún 1998</t>
  </si>
  <si>
    <t>júl 1998</t>
  </si>
  <si>
    <t>august 1998</t>
  </si>
  <si>
    <t>september 1998</t>
  </si>
  <si>
    <t>október 1998</t>
  </si>
  <si>
    <t>november 1998</t>
  </si>
  <si>
    <t>december 1998</t>
  </si>
  <si>
    <t>január 1999</t>
  </si>
  <si>
    <t>február 1999</t>
  </si>
  <si>
    <t>marec 1999</t>
  </si>
  <si>
    <t>apríl 1999</t>
  </si>
  <si>
    <t>máj 1999</t>
  </si>
  <si>
    <t>jún 1999</t>
  </si>
  <si>
    <t>júl 1999</t>
  </si>
  <si>
    <t>august 1999</t>
  </si>
  <si>
    <t>september 1999</t>
  </si>
  <si>
    <t>október 1999</t>
  </si>
  <si>
    <t>november 1999</t>
  </si>
  <si>
    <t>december 1999</t>
  </si>
  <si>
    <t>január 2000</t>
  </si>
  <si>
    <t>február 2000</t>
  </si>
  <si>
    <t>marec 2000</t>
  </si>
  <si>
    <t>apríl 2000</t>
  </si>
  <si>
    <t>máj 2000</t>
  </si>
  <si>
    <t>jún 2000</t>
  </si>
  <si>
    <t>júl 2000</t>
  </si>
  <si>
    <t>august 2000</t>
  </si>
  <si>
    <t>september 2000</t>
  </si>
  <si>
    <t>október 2000</t>
  </si>
  <si>
    <t>november 2000</t>
  </si>
  <si>
    <t>december 2000</t>
  </si>
  <si>
    <t>január 2001</t>
  </si>
  <si>
    <t>február 2001</t>
  </si>
  <si>
    <t>marec 2001</t>
  </si>
  <si>
    <t>apríl 2001</t>
  </si>
  <si>
    <t>máj 2001</t>
  </si>
  <si>
    <t>jún 2001</t>
  </si>
  <si>
    <t>júl 2001</t>
  </si>
  <si>
    <t>august 2001</t>
  </si>
  <si>
    <t>september 2001</t>
  </si>
  <si>
    <t>október 2001</t>
  </si>
  <si>
    <t>november 2001</t>
  </si>
  <si>
    <t>december 2001</t>
  </si>
  <si>
    <t>január 2002</t>
  </si>
  <si>
    <t>február 2002</t>
  </si>
  <si>
    <t>marec 2002</t>
  </si>
  <si>
    <t>apríl 2002</t>
  </si>
  <si>
    <t>máj 2002</t>
  </si>
  <si>
    <t>jún 2002</t>
  </si>
  <si>
    <t>júl 2002</t>
  </si>
  <si>
    <t>august 2002</t>
  </si>
  <si>
    <t>september 2002</t>
  </si>
  <si>
    <t>október 2002</t>
  </si>
  <si>
    <t>november 2002</t>
  </si>
  <si>
    <t>december 2002</t>
  </si>
  <si>
    <t>január 2003</t>
  </si>
  <si>
    <t>február 2003</t>
  </si>
  <si>
    <t>marec 2003</t>
  </si>
  <si>
    <t>apríl 2003</t>
  </si>
  <si>
    <t>máj 2003</t>
  </si>
  <si>
    <t>jún 2003</t>
  </si>
  <si>
    <t>júl 2003</t>
  </si>
  <si>
    <t>august 2003</t>
  </si>
  <si>
    <t>september 2003</t>
  </si>
  <si>
    <t>október 2003</t>
  </si>
  <si>
    <t>november 2003</t>
  </si>
  <si>
    <t>december 2003</t>
  </si>
  <si>
    <t>január 2004</t>
  </si>
  <si>
    <t>február 2004</t>
  </si>
  <si>
    <t>marec 2004</t>
  </si>
  <si>
    <t>apríl 2004</t>
  </si>
  <si>
    <t>máj 2004</t>
  </si>
  <si>
    <t>jún 2004</t>
  </si>
  <si>
    <t>júl 2004</t>
  </si>
  <si>
    <t>august 2004</t>
  </si>
  <si>
    <t>september 2004</t>
  </si>
  <si>
    <t>október 2004</t>
  </si>
  <si>
    <t>november 2004</t>
  </si>
  <si>
    <t>december 2004</t>
  </si>
  <si>
    <t>január 2005</t>
  </si>
  <si>
    <t>február 2005</t>
  </si>
  <si>
    <t>marec 2005</t>
  </si>
  <si>
    <t>apríl 2005</t>
  </si>
  <si>
    <t>máj 2005</t>
  </si>
  <si>
    <t>jún 2005</t>
  </si>
  <si>
    <t>júl 2005</t>
  </si>
  <si>
    <t>august 2005</t>
  </si>
  <si>
    <t>september 2005</t>
  </si>
  <si>
    <t>október 2005</t>
  </si>
  <si>
    <t>november 2005</t>
  </si>
  <si>
    <t>december 2005</t>
  </si>
  <si>
    <t>január 2006</t>
  </si>
  <si>
    <t>február 2006</t>
  </si>
  <si>
    <t>marec 2006</t>
  </si>
  <si>
    <t>apríl 2006</t>
  </si>
  <si>
    <t>máj 2006</t>
  </si>
  <si>
    <t>jún 2006</t>
  </si>
  <si>
    <t>júl 2006</t>
  </si>
  <si>
    <t>august 2006</t>
  </si>
  <si>
    <t>september 2006</t>
  </si>
  <si>
    <t>október 2006</t>
  </si>
  <si>
    <t>november 2006</t>
  </si>
  <si>
    <t>december 2006</t>
  </si>
  <si>
    <t>január 2007</t>
  </si>
  <si>
    <t>február 2007</t>
  </si>
  <si>
    <t>marec 2007</t>
  </si>
  <si>
    <t>apríl 2007</t>
  </si>
  <si>
    <t>máj 2007</t>
  </si>
  <si>
    <t>jún 2007</t>
  </si>
  <si>
    <t>júl 2007</t>
  </si>
  <si>
    <t>august 2007</t>
  </si>
  <si>
    <t>september 2007</t>
  </si>
  <si>
    <t>október 2007</t>
  </si>
  <si>
    <t>november 2007</t>
  </si>
  <si>
    <t>december 2007</t>
  </si>
  <si>
    <t>január 2008</t>
  </si>
  <si>
    <t>február 2008</t>
  </si>
  <si>
    <t>marec 2008</t>
  </si>
  <si>
    <t>apríl 2008</t>
  </si>
  <si>
    <t>máj 2008</t>
  </si>
  <si>
    <t>jún 2008</t>
  </si>
  <si>
    <t>júl 2008</t>
  </si>
  <si>
    <t>august 2008</t>
  </si>
  <si>
    <t>september 2008</t>
  </si>
  <si>
    <t>október 2008</t>
  </si>
  <si>
    <t>november 2008</t>
  </si>
  <si>
    <t>december 2008</t>
  </si>
  <si>
    <t>január 2009</t>
  </si>
  <si>
    <t>február 2009</t>
  </si>
  <si>
    <t>marec 2009</t>
  </si>
  <si>
    <t>apríl 2009</t>
  </si>
  <si>
    <t>máj 2009</t>
  </si>
  <si>
    <t>jún 2009</t>
  </si>
  <si>
    <t>júl 2009</t>
  </si>
  <si>
    <t>august 2009</t>
  </si>
  <si>
    <t>september 2009</t>
  </si>
  <si>
    <t>október 2009</t>
  </si>
  <si>
    <t>november 2009</t>
  </si>
  <si>
    <t>december 2009</t>
  </si>
  <si>
    <t>január 2010</t>
  </si>
  <si>
    <t>február 2010</t>
  </si>
  <si>
    <t>marec 2010</t>
  </si>
  <si>
    <t>apríl 2010</t>
  </si>
  <si>
    <t>máj 2010</t>
  </si>
  <si>
    <t>jún 2010</t>
  </si>
  <si>
    <t>júl 2010</t>
  </si>
  <si>
    <t>august 2010</t>
  </si>
  <si>
    <t>september 2010</t>
  </si>
  <si>
    <t>október 2010</t>
  </si>
  <si>
    <t>november 2010</t>
  </si>
  <si>
    <t>december 2010</t>
  </si>
  <si>
    <t>január 2011</t>
  </si>
  <si>
    <t>február 2011</t>
  </si>
  <si>
    <t>marec 2011</t>
  </si>
  <si>
    <t>apríl 2011</t>
  </si>
  <si>
    <t>máj 2011</t>
  </si>
  <si>
    <t>jún 2011</t>
  </si>
  <si>
    <t>júl 2011</t>
  </si>
  <si>
    <t>august 2011</t>
  </si>
  <si>
    <t>september 2011</t>
  </si>
  <si>
    <t>október 2011</t>
  </si>
  <si>
    <t>november 2011</t>
  </si>
  <si>
    <t>december 2011</t>
  </si>
  <si>
    <t>január 2012</t>
  </si>
  <si>
    <t>február 2012</t>
  </si>
  <si>
    <t>marec 2012</t>
  </si>
  <si>
    <t>apríl 2012</t>
  </si>
  <si>
    <t>máj 2012</t>
  </si>
  <si>
    <t>jún 2012</t>
  </si>
  <si>
    <t>júl 2012</t>
  </si>
  <si>
    <t>august 2012</t>
  </si>
  <si>
    <t>september 2012</t>
  </si>
  <si>
    <t>október 2012</t>
  </si>
  <si>
    <t>november 2012</t>
  </si>
  <si>
    <t>december 2012</t>
  </si>
  <si>
    <t>január 2013</t>
  </si>
  <si>
    <t>február 2013</t>
  </si>
  <si>
    <t>marec 2013</t>
  </si>
  <si>
    <t>apríl 2013</t>
  </si>
  <si>
    <t>máj 2013</t>
  </si>
  <si>
    <t>jún 2013</t>
  </si>
  <si>
    <t>júl 2013</t>
  </si>
  <si>
    <t>august 2013</t>
  </si>
  <si>
    <t>september 2013</t>
  </si>
  <si>
    <t>október 2013</t>
  </si>
  <si>
    <t>november 2013</t>
  </si>
  <si>
    <t>december 2013</t>
  </si>
  <si>
    <t>január 2014</t>
  </si>
  <si>
    <t>február 2014</t>
  </si>
  <si>
    <t>marec 2014</t>
  </si>
  <si>
    <t>apríl 2014</t>
  </si>
  <si>
    <t>máj 2014</t>
  </si>
  <si>
    <t>jún 2014</t>
  </si>
  <si>
    <t>júl 2014</t>
  </si>
  <si>
    <t>august 2014</t>
  </si>
  <si>
    <t>september 2014</t>
  </si>
  <si>
    <t>október 2014</t>
  </si>
  <si>
    <t>november 2014</t>
  </si>
  <si>
    <t>december 2014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</si>
  <si>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</si>
  <si>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</si>
  <si>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</si>
  <si>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</si>
  <si>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</si>
  <si>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</si>
  <si>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</si>
  <si>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</si>
  <si>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</si>
  <si>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</si>
  <si>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</si>
  <si>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</si>
  <si>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</si>
  <si>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</si>
  <si>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</si>
  <si>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</si>
  <si>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</si>
  <si>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</si>
  <si>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</si>
  <si>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</si>
  <si>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</si>
  <si>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</si>
  <si>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</si>
  <si>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</si>
  <si>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</si>
  <si>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</si>
  <si>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</si>
  <si>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</si>
  <si>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</si>
  <si>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</si>
  <si>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</si>
  <si>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</si>
  <si>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</si>
  <si>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</si>
  <si>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</si>
  <si>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</si>
  <si>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</si>
  <si>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</si>
  <si>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</si>
  <si>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</si>
  <si>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</si>
  <si>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</si>
  <si>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</si>
  <si>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</si>
  <si>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</si>
  <si>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</si>
  <si>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</si>
  <si>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</si>
  <si>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</si>
  <si>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</si>
  <si>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</si>
  <si>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</si>
  <si>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</si>
  <si>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</si>
  <si>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</si>
  <si>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</si>
  <si>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</si>
  <si>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</si>
  <si>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</si>
  <si>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</si>
  <si>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</si>
  <si>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</si>
  <si>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</si>
  <si>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</si>
  <si>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</si>
  <si>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</si>
  <si>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</si>
  <si>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</si>
  <si>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</si>
  <si>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</si>
  <si>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</si>
  <si>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</si>
  <si>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</si>
  <si>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</si>
  <si>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</si>
  <si>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</si>
  <si>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</si>
  <si>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</si>
  <si>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</si>
  <si>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</si>
  <si>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</si>
  <si>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</si>
  <si>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</si>
  <si>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</si>
  <si>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marec 2022</t>
  </si>
  <si>
    <t>apríl 2022</t>
  </si>
  <si>
    <t>január 2023</t>
  </si>
  <si>
    <t>február 2023</t>
  </si>
  <si>
    <t>marec 2023</t>
  </si>
  <si>
    <t>apríl 2023</t>
  </si>
  <si>
    <t>máj 2023</t>
  </si>
  <si>
    <t>jún 2023</t>
  </si>
  <si>
    <t>júl 2023</t>
  </si>
  <si>
    <t>august 2023</t>
  </si>
  <si>
    <t>september 2023</t>
  </si>
  <si>
    <t>október 2023</t>
  </si>
  <si>
    <t>november 2023</t>
  </si>
  <si>
    <t>december 2023</t>
  </si>
  <si>
    <t>január 2024</t>
  </si>
  <si>
    <t>február 2024</t>
  </si>
  <si>
    <t>marec 2024</t>
  </si>
  <si>
    <t>apríl 2024</t>
  </si>
  <si>
    <t>máj 2024</t>
  </si>
  <si>
    <t>jún 2024</t>
  </si>
  <si>
    <t>júl 2024</t>
  </si>
  <si>
    <t>august 2024</t>
  </si>
  <si>
    <t>september 2024</t>
  </si>
  <si>
    <t>jednotka: tis. Eur</t>
  </si>
  <si>
    <t>(1) údaje sú bez vplyvu zavedenia druhého piliera</t>
  </si>
  <si>
    <t>(2) postúpené príspevky na starobné dôchodkové sporenie (t.j. bez 0,5% do Správneho fondu SP)</t>
  </si>
  <si>
    <t>3) mesačné údaje za zdravotné poisťovne v rokoch 1996 až 1998 nie sú k dispozícii</t>
  </si>
  <si>
    <t>4) mesačné údaje za NÚP v rokoch 1996 a 1997 nie sú k dispozícii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</si>
</sst>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S_k_-;\-* #,##0\ _S_k_-;_-* &quot;-&quot;\ _S_k_-;_-@_-"/>
    <numFmt numFmtId="165" formatCode="_-* #,##0\ _€_-;\-* #,##0\ _€_-;_-* &quot;-&quot;\ _€_-;_-@_-"/>
    <numFmt numFmtId="166" formatCode="0.0%"/>
    <numFmt numFmtId="167" formatCode="mmmm\ yyyy"/>
    <numFmt numFmtId="168" formatCode="#,##0_ ;[Red]\-#,##0\ "/>
    <numFmt numFmtId="169" formatCode="[$-41B]mmmm\ yy;@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4"/>
      <name val="Calibri Light"/>
      <family val="2"/>
      <charset val="238"/>
      <scheme val="major"/>
    </font>
    <font>
      <b/>
      <sz val="10"/>
      <color indexed="9"/>
      <name val="Calibri Light"/>
      <family val="2"/>
      <charset val="238"/>
      <scheme val="major"/>
    </font>
    <font>
      <sz val="10"/>
      <color indexed="9"/>
      <name val="Calibri Light"/>
      <family val="2"/>
      <charset val="238"/>
      <scheme val="major"/>
    </font>
    <font>
      <sz val="12"/>
      <color indexed="9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indexed="8"/>
      <name val="Calibri Light"/>
      <family val="2"/>
      <charset val="238"/>
      <scheme val="major"/>
    </font>
    <font>
      <sz val="9"/>
      <color indexed="8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i/>
      <sz val="8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b/>
      <sz val="8"/>
      <color indexed="8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2"/>
      <name val="Calibri Light"/>
      <family val="2"/>
      <charset val="238"/>
      <scheme val="major"/>
    </font>
    <font>
      <sz val="12"/>
      <color theme="4"/>
      <name val="Calibri Light"/>
      <family val="2"/>
      <charset val="238"/>
      <scheme val="major"/>
    </font>
    <font>
      <i/>
      <sz val="12"/>
      <color theme="4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sz val="10"/>
      <color indexed="2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FFFFFF"/>
      </right>
      <top style="medium">
        <color auto="1"/>
      </top>
      <bottom style="medium">
        <color auto="1"/>
      </bottom>
      <diagonal/>
    </border>
    <border>
      <left/>
      <right style="double">
        <color rgb="FFFFFFFF"/>
      </right>
      <top style="medium">
        <color auto="1"/>
      </top>
      <bottom style="medium">
        <color auto="1"/>
      </bottom>
      <diagonal/>
    </border>
    <border>
      <left style="double">
        <color rgb="FFFFFFFF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3" fontId="9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0" fontId="6" fillId="0" borderId="0" xfId="0" applyFont="1" applyAlignment="1">
      <alignment horizontal="left" indent="4"/>
    </xf>
    <xf numFmtId="3" fontId="6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2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indent="5"/>
    </xf>
    <xf numFmtId="3" fontId="6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left" indent="2"/>
    </xf>
    <xf numFmtId="3" fontId="6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0" fontId="13" fillId="0" borderId="0" xfId="0" applyFont="1" applyAlignment="1">
      <alignment horizontal="left" vertical="center" indent="2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3" fontId="6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13" fillId="2" borderId="0" xfId="0" applyNumberFormat="1" applyFont="1" applyFill="1" applyAlignment="1">
      <alignment horizontal="center" vertical="center"/>
    </xf>
    <xf numFmtId="3" fontId="7" fillId="0" borderId="0" xfId="0" applyNumberFormat="1" applyFont="1"/>
    <xf numFmtId="3" fontId="7" fillId="0" borderId="2" xfId="0" applyNumberFormat="1" applyFont="1" applyBorder="1"/>
    <xf numFmtId="0" fontId="7" fillId="0" borderId="0" xfId="0" applyFont="1"/>
    <xf numFmtId="0" fontId="16" fillId="0" borderId="0" xfId="0" applyFont="1" applyAlignment="1">
      <alignment horizontal="left" indent="2"/>
    </xf>
    <xf numFmtId="0" fontId="17" fillId="0" borderId="0" xfId="0" applyFont="1"/>
    <xf numFmtId="0" fontId="18" fillId="0" borderId="0" xfId="0" applyFont="1" applyAlignment="1">
      <alignment horizontal="left" indent="2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vertical="center"/>
    </xf>
    <xf numFmtId="3" fontId="6" fillId="2" borderId="0" xfId="0" applyNumberFormat="1" applyFont="1" applyFill="1" applyAlignment="1">
      <alignment horizontal="center"/>
    </xf>
    <xf numFmtId="166" fontId="7" fillId="0" borderId="0" xfId="1" applyNumberFormat="1" applyFont="1" applyBorder="1"/>
    <xf numFmtId="0" fontId="16" fillId="0" borderId="0" xfId="0" applyFont="1" applyAlignment="1">
      <alignment horizontal="left"/>
    </xf>
    <xf numFmtId="166" fontId="6" fillId="0" borderId="0" xfId="1" applyNumberFormat="1" applyFont="1" applyFill="1" applyBorder="1" applyAlignment="1">
      <alignment horizontal="center"/>
    </xf>
    <xf numFmtId="0" fontId="25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4" fillId="0" borderId="0" xfId="0" applyFont="1"/>
    <xf numFmtId="0" fontId="2" fillId="0" borderId="4" xfId="0" applyFont="1" applyBorder="1" applyAlignment="1">
      <alignment horizontal="center"/>
    </xf>
    <xf numFmtId="0" fontId="6" fillId="2" borderId="0" xfId="0" applyFont="1" applyFill="1"/>
    <xf numFmtId="0" fontId="2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7" fontId="26" fillId="2" borderId="15" xfId="0" applyNumberFormat="1" applyFont="1" applyFill="1" applyBorder="1" applyAlignment="1">
      <alignment horizontal="right" indent="1"/>
    </xf>
    <xf numFmtId="168" fontId="6" fillId="0" borderId="16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8" fontId="6" fillId="0" borderId="18" xfId="0" applyNumberFormat="1" applyFont="1" applyBorder="1" applyAlignment="1">
      <alignment horizontal="center"/>
    </xf>
    <xf numFmtId="168" fontId="6" fillId="0" borderId="19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6" fillId="2" borderId="20" xfId="0" applyNumberFormat="1" applyFont="1" applyFill="1" applyBorder="1" applyAlignment="1">
      <alignment horizontal="center"/>
    </xf>
    <xf numFmtId="3" fontId="6" fillId="2" borderId="15" xfId="0" applyNumberFormat="1" applyFont="1" applyFill="1" applyBorder="1" applyAlignment="1">
      <alignment horizontal="center"/>
    </xf>
    <xf numFmtId="3" fontId="6" fillId="2" borderId="21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167" fontId="26" fillId="2" borderId="16" xfId="0" applyNumberFormat="1" applyFont="1" applyFill="1" applyBorder="1" applyAlignment="1">
      <alignment horizontal="right" indent="1"/>
    </xf>
    <xf numFmtId="164" fontId="6" fillId="0" borderId="16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8" fontId="6" fillId="2" borderId="19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167" fontId="26" fillId="2" borderId="24" xfId="0" applyNumberFormat="1" applyFont="1" applyFill="1" applyBorder="1" applyAlignment="1">
      <alignment horizontal="right" indent="1"/>
    </xf>
    <xf numFmtId="168" fontId="6" fillId="0" borderId="24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8" fontId="6" fillId="0" borderId="26" xfId="0" applyNumberFormat="1" applyFont="1" applyBorder="1" applyAlignment="1">
      <alignment horizontal="center"/>
    </xf>
    <xf numFmtId="168" fontId="6" fillId="0" borderId="27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8" fontId="6" fillId="2" borderId="27" xfId="0" applyNumberFormat="1" applyFont="1" applyFill="1" applyBorder="1" applyAlignment="1">
      <alignment horizontal="center"/>
    </xf>
    <xf numFmtId="3" fontId="6" fillId="2" borderId="24" xfId="0" applyNumberFormat="1" applyFont="1" applyFill="1" applyBorder="1" applyAlignment="1">
      <alignment horizontal="center"/>
    </xf>
    <xf numFmtId="3" fontId="6" fillId="2" borderId="28" xfId="0" applyNumberFormat="1" applyFont="1" applyFill="1" applyBorder="1" applyAlignment="1">
      <alignment horizontal="center"/>
    </xf>
    <xf numFmtId="168" fontId="6" fillId="0" borderId="29" xfId="0" applyNumberFormat="1" applyFont="1" applyBorder="1" applyAlignment="1">
      <alignment horizontal="center"/>
    </xf>
    <xf numFmtId="168" fontId="6" fillId="0" borderId="20" xfId="0" applyNumberFormat="1" applyFont="1" applyBorder="1" applyAlignment="1">
      <alignment horizontal="center"/>
    </xf>
    <xf numFmtId="3" fontId="27" fillId="0" borderId="30" xfId="0" applyNumberFormat="1" applyFont="1" applyBorder="1" applyAlignment="1">
      <alignment horizontal="center"/>
    </xf>
    <xf numFmtId="168" fontId="6" fillId="2" borderId="0" xfId="0" applyNumberFormat="1" applyFont="1" applyFill="1"/>
    <xf numFmtId="164" fontId="6" fillId="0" borderId="30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8" fontId="6" fillId="0" borderId="21" xfId="0" applyNumberFormat="1" applyFont="1" applyBorder="1" applyAlignment="1">
      <alignment horizontal="center"/>
    </xf>
    <xf numFmtId="168" fontId="6" fillId="2" borderId="15" xfId="0" applyNumberFormat="1" applyFont="1" applyFill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168" fontId="6" fillId="2" borderId="16" xfId="0" applyNumberFormat="1" applyFont="1" applyFill="1" applyBorder="1" applyAlignment="1">
      <alignment horizontal="center"/>
    </xf>
    <xf numFmtId="168" fontId="6" fillId="0" borderId="28" xfId="0" applyNumberFormat="1" applyFont="1" applyBorder="1" applyAlignment="1">
      <alignment horizontal="center"/>
    </xf>
    <xf numFmtId="168" fontId="6" fillId="2" borderId="24" xfId="0" applyNumberFormat="1" applyFont="1" applyFill="1" applyBorder="1" applyAlignment="1">
      <alignment horizontal="center"/>
    </xf>
    <xf numFmtId="168" fontId="6" fillId="2" borderId="23" xfId="0" applyNumberFormat="1" applyFont="1" applyFill="1" applyBorder="1" applyAlignment="1">
      <alignment horizontal="center"/>
    </xf>
    <xf numFmtId="168" fontId="6" fillId="2" borderId="18" xfId="0" applyNumberFormat="1" applyFont="1" applyFill="1" applyBorder="1" applyAlignment="1">
      <alignment horizontal="center"/>
    </xf>
    <xf numFmtId="168" fontId="6" fillId="2" borderId="28" xfId="0" applyNumberFormat="1" applyFont="1" applyFill="1" applyBorder="1" applyAlignment="1">
      <alignment horizontal="center"/>
    </xf>
    <xf numFmtId="168" fontId="6" fillId="2" borderId="26" xfId="0" applyNumberFormat="1" applyFont="1" applyFill="1" applyBorder="1" applyAlignment="1">
      <alignment horizontal="center"/>
    </xf>
    <xf numFmtId="168" fontId="6" fillId="2" borderId="21" xfId="0" applyNumberFormat="1" applyFont="1" applyFill="1" applyBorder="1" applyAlignment="1">
      <alignment horizontal="center"/>
    </xf>
    <xf numFmtId="168" fontId="6" fillId="2" borderId="29" xfId="0" applyNumberFormat="1" applyFont="1" applyFill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167" fontId="26" fillId="2" borderId="19" xfId="0" applyNumberFormat="1" applyFont="1" applyFill="1" applyBorder="1" applyAlignment="1">
      <alignment horizontal="right" indent="1"/>
    </xf>
    <xf numFmtId="167" fontId="26" fillId="2" borderId="27" xfId="0" applyNumberFormat="1" applyFont="1" applyFill="1" applyBorder="1" applyAlignment="1">
      <alignment horizontal="right" indent="1"/>
    </xf>
    <xf numFmtId="167" fontId="26" fillId="2" borderId="0" xfId="0" applyNumberFormat="1" applyFont="1" applyFill="1" applyAlignment="1">
      <alignment horizontal="right" indent="1"/>
    </xf>
    <xf numFmtId="167" fontId="26" fillId="2" borderId="3" xfId="0" applyNumberFormat="1" applyFont="1" applyFill="1" applyBorder="1" applyAlignment="1">
      <alignment horizontal="right" indent="1"/>
    </xf>
    <xf numFmtId="0" fontId="6" fillId="2" borderId="3" xfId="0" applyFont="1" applyFill="1" applyBorder="1"/>
    <xf numFmtId="168" fontId="6" fillId="2" borderId="22" xfId="0" applyNumberFormat="1" applyFont="1" applyFill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6" fillId="2" borderId="23" xfId="0" applyFont="1" applyFill="1" applyBorder="1"/>
    <xf numFmtId="168" fontId="6" fillId="2" borderId="25" xfId="0" applyNumberFormat="1" applyFont="1" applyFill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8" fontId="6" fillId="2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67" fontId="15" fillId="2" borderId="0" xfId="0" applyNumberFormat="1" applyFont="1" applyFill="1" applyAlignment="1">
      <alignment horizontal="right" indent="1"/>
    </xf>
    <xf numFmtId="168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6" fillId="2" borderId="0" xfId="0" applyFont="1" applyFill="1"/>
    <xf numFmtId="0" fontId="6" fillId="2" borderId="0" xfId="0" applyFont="1" applyFill="1" applyAlignment="1">
      <alignment horizontal="center"/>
    </xf>
    <xf numFmtId="169" fontId="18" fillId="2" borderId="0" xfId="0" applyNumberFormat="1" applyFont="1" applyFill="1" applyAlignment="1">
      <alignment horizontal="left" indent="1"/>
    </xf>
  </cellXfs>
  <cellStyles count="2">
    <cellStyle name="Normálna" xfId="0" builtinId="0"/>
    <cellStyle name="Percentá" xfId="1" builtinId="5"/>
  </cellStyles>
  <dxfs count="1">
    <dxf>
      <font>
        <i val="0"/>
        <condense val="0"/>
        <extend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E035-91EE-4E38-B1BC-87A97596FCCD}">
  <sheetPr codeName="Hárok3">
    <pageSetUpPr fitToPage="1"/>
  </sheetPr>
  <dimension ref="A1:AE70"/>
  <sheetViews>
    <sheetView showGridLines="0" zoomScale="85" zoomScaleNormal="85" workbookViewId="0">
      <pane xSplit="1" ySplit="2" topLeftCell="V3" activePane="bottomRight" state="frozen"/>
      <selection activeCell="A47" sqref="A47"/>
      <selection pane="topRight" activeCell="A47" sqref="A47"/>
      <selection pane="bottomLeft" activeCell="A47" sqref="A47"/>
      <selection pane="bottomRight" activeCell="AB7" sqref="AB7"/>
    </sheetView>
  </sheetViews>
  <sheetFormatPr defaultColWidth="9.26953125" defaultRowHeight="13.4" customHeight="1" x14ac:dyDescent="0.3"/>
  <cols>
    <col min="1" max="1" width="30.54296875" style="6" customWidth="1"/>
    <col min="2" max="20" width="9.6328125" style="6" bestFit="1" customWidth="1"/>
    <col min="21" max="21" width="10.7265625" style="6" customWidth="1"/>
    <col min="22" max="24" width="9.6328125" style="6" bestFit="1" customWidth="1"/>
    <col min="25" max="25" width="10.7265625" style="6" customWidth="1"/>
    <col min="26" max="26" width="11.453125" style="6" customWidth="1"/>
    <col min="27" max="27" width="10.453125" style="6" customWidth="1"/>
    <col min="28" max="28" width="10.7265625" style="6" customWidth="1"/>
    <col min="29" max="30" width="13.54296875" style="6" customWidth="1"/>
    <col min="31" max="16384" width="9.26953125" style="6"/>
  </cols>
  <sheetData>
    <row r="1" spans="1:31" ht="15.75" customHeight="1" x14ac:dyDescent="0.3">
      <c r="A1" s="1" t="s">
        <v>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1" ht="13.4" customHeight="1" x14ac:dyDescent="0.3">
      <c r="A2" s="7"/>
      <c r="B2" s="8">
        <v>1995</v>
      </c>
      <c r="C2" s="8">
        <v>1996</v>
      </c>
      <c r="D2" s="8">
        <v>1997</v>
      </c>
      <c r="E2" s="8">
        <v>1998</v>
      </c>
      <c r="F2" s="8">
        <v>1999</v>
      </c>
      <c r="G2" s="8">
        <v>2000</v>
      </c>
      <c r="H2" s="8">
        <v>2001</v>
      </c>
      <c r="I2" s="8">
        <v>2002</v>
      </c>
      <c r="J2" s="8">
        <v>2003</v>
      </c>
      <c r="K2" s="8">
        <v>2004</v>
      </c>
      <c r="L2" s="8">
        <v>2005</v>
      </c>
      <c r="M2" s="8">
        <v>2006</v>
      </c>
      <c r="N2" s="8">
        <v>2007</v>
      </c>
      <c r="O2" s="8">
        <v>2008</v>
      </c>
      <c r="P2" s="9">
        <v>2009</v>
      </c>
      <c r="Q2" s="9">
        <v>2010</v>
      </c>
      <c r="R2" s="9">
        <v>2011</v>
      </c>
      <c r="S2" s="9">
        <v>2012</v>
      </c>
      <c r="T2" s="9">
        <v>2013</v>
      </c>
      <c r="U2" s="9">
        <v>2014</v>
      </c>
      <c r="V2" s="9">
        <v>2015</v>
      </c>
      <c r="W2" s="9">
        <v>2016</v>
      </c>
      <c r="X2" s="9">
        <v>2017</v>
      </c>
      <c r="Y2" s="9">
        <v>2018</v>
      </c>
      <c r="Z2" s="9">
        <v>2019</v>
      </c>
      <c r="AA2" s="9">
        <v>2020</v>
      </c>
      <c r="AB2" s="9">
        <v>2021</v>
      </c>
      <c r="AC2" s="9">
        <v>2022</v>
      </c>
      <c r="AD2" s="9">
        <v>2023</v>
      </c>
    </row>
    <row r="3" spans="1:31" ht="13.4" customHeight="1" x14ac:dyDescent="0.3">
      <c r="A3" s="10" t="s">
        <v>2</v>
      </c>
      <c r="B3" s="11">
        <f t="shared" ref="B3:AD3" si="0">+B4+B11+B12+B13</f>
        <v>1735902.5426541853</v>
      </c>
      <c r="C3" s="11">
        <f t="shared" si="0"/>
        <v>1929934.4420102236</v>
      </c>
      <c r="D3" s="11">
        <f t="shared" si="0"/>
        <v>2023604.0297417515</v>
      </c>
      <c r="E3" s="11">
        <f t="shared" si="0"/>
        <v>2188003.5849432386</v>
      </c>
      <c r="F3" s="11">
        <f t="shared" si="0"/>
        <v>2202236.7722233282</v>
      </c>
      <c r="G3" s="11">
        <f t="shared" si="0"/>
        <v>2570549.7908783113</v>
      </c>
      <c r="H3" s="11">
        <f t="shared" si="0"/>
        <v>2796492.1662351461</v>
      </c>
      <c r="I3" s="11">
        <f t="shared" si="0"/>
        <v>3036938.7572196764</v>
      </c>
      <c r="J3" s="11">
        <f t="shared" si="0"/>
        <v>3283073.391754631</v>
      </c>
      <c r="K3" s="11">
        <f t="shared" si="0"/>
        <v>3793115.2160924105</v>
      </c>
      <c r="L3" s="11">
        <f t="shared" si="0"/>
        <v>4025496.780189869</v>
      </c>
      <c r="M3" s="11">
        <f t="shared" si="0"/>
        <v>4388320.8377813185</v>
      </c>
      <c r="N3" s="11">
        <f t="shared" si="0"/>
        <v>4904087.9638850149</v>
      </c>
      <c r="O3" s="11">
        <f t="shared" si="0"/>
        <v>5462197.5038173003</v>
      </c>
      <c r="P3" s="11">
        <f t="shared" si="0"/>
        <v>5143622</v>
      </c>
      <c r="Q3" s="11">
        <f t="shared" si="0"/>
        <v>5195607</v>
      </c>
      <c r="R3" s="11">
        <f t="shared" si="0"/>
        <v>5590300</v>
      </c>
      <c r="S3" s="12">
        <f t="shared" si="0"/>
        <v>5701532</v>
      </c>
      <c r="T3" s="12">
        <f t="shared" si="0"/>
        <v>6102061</v>
      </c>
      <c r="U3" s="12">
        <f t="shared" si="0"/>
        <v>6390349</v>
      </c>
      <c r="V3" s="12">
        <f t="shared" si="0"/>
        <v>6786269.5709999995</v>
      </c>
      <c r="W3" s="12">
        <f t="shared" si="0"/>
        <v>7207920.71</v>
      </c>
      <c r="X3" s="12">
        <f t="shared" si="0"/>
        <v>7808642.5071800007</v>
      </c>
      <c r="Y3" s="12">
        <f t="shared" si="0"/>
        <v>8683293.4194300026</v>
      </c>
      <c r="Z3" s="12">
        <f t="shared" si="0"/>
        <v>9118515.8453899994</v>
      </c>
      <c r="AA3" s="11">
        <f t="shared" si="0"/>
        <v>9304476.4087499995</v>
      </c>
      <c r="AB3" s="11">
        <f t="shared" si="0"/>
        <v>9959896.9042299967</v>
      </c>
      <c r="AC3" s="11">
        <f t="shared" si="0"/>
        <v>10989783.315960001</v>
      </c>
      <c r="AD3" s="11">
        <f t="shared" si="0"/>
        <v>11757970.056900002</v>
      </c>
    </row>
    <row r="4" spans="1:31" ht="13.4" customHeight="1" x14ac:dyDescent="0.3">
      <c r="A4" s="13" t="s">
        <v>3</v>
      </c>
      <c r="B4" s="14">
        <f t="shared" ref="B4:AD4" si="1">B5+B10</f>
        <v>1561295.8905928431</v>
      </c>
      <c r="C4" s="14">
        <f t="shared" si="1"/>
        <v>1790773.4183097656</v>
      </c>
      <c r="D4" s="14">
        <f t="shared" si="1"/>
        <v>1975273.8830246301</v>
      </c>
      <c r="E4" s="14">
        <f t="shared" si="1"/>
        <v>2114089.1920600147</v>
      </c>
      <c r="F4" s="14">
        <f t="shared" si="1"/>
        <v>2119435.2054703576</v>
      </c>
      <c r="G4" s="14">
        <f t="shared" si="1"/>
        <v>2498360.4527650536</v>
      </c>
      <c r="H4" s="14">
        <f t="shared" si="1"/>
        <v>2608725.2871273984</v>
      </c>
      <c r="I4" s="14">
        <f t="shared" si="1"/>
        <v>2760888.8335656901</v>
      </c>
      <c r="J4" s="14">
        <f t="shared" si="1"/>
        <v>2974119.4649140281</v>
      </c>
      <c r="K4" s="14">
        <f t="shared" si="1"/>
        <v>3487467.3039899077</v>
      </c>
      <c r="L4" s="14">
        <f t="shared" si="1"/>
        <v>3718975.3369182767</v>
      </c>
      <c r="M4" s="14">
        <f t="shared" si="1"/>
        <v>4067234.2879240522</v>
      </c>
      <c r="N4" s="14">
        <f t="shared" si="1"/>
        <v>4532197.2050720295</v>
      </c>
      <c r="O4" s="14">
        <f t="shared" si="1"/>
        <v>5123086.835291774</v>
      </c>
      <c r="P4" s="14">
        <f t="shared" si="1"/>
        <v>4908212</v>
      </c>
      <c r="Q4" s="14">
        <f t="shared" si="1"/>
        <v>4974566</v>
      </c>
      <c r="R4" s="14">
        <f t="shared" si="1"/>
        <v>5351910</v>
      </c>
      <c r="S4" s="14">
        <f t="shared" si="1"/>
        <v>5460698</v>
      </c>
      <c r="T4" s="14">
        <f t="shared" si="1"/>
        <v>5837486</v>
      </c>
      <c r="U4" s="14">
        <f t="shared" si="1"/>
        <v>6156387</v>
      </c>
      <c r="V4" s="14">
        <f t="shared" si="1"/>
        <v>6556316.2359999996</v>
      </c>
      <c r="W4" s="14">
        <f t="shared" si="1"/>
        <v>6974343.71</v>
      </c>
      <c r="X4" s="14">
        <f t="shared" si="1"/>
        <v>7564158.5071800007</v>
      </c>
      <c r="Y4" s="14">
        <f t="shared" si="1"/>
        <v>8405892.7492000014</v>
      </c>
      <c r="Z4" s="14">
        <f t="shared" si="1"/>
        <v>8833530.8283999991</v>
      </c>
      <c r="AA4" s="15">
        <f t="shared" si="1"/>
        <v>8970536.7920399997</v>
      </c>
      <c r="AB4" s="15">
        <f t="shared" si="1"/>
        <v>9539549.030249998</v>
      </c>
      <c r="AC4" s="15">
        <f t="shared" si="1"/>
        <v>10555669.82312</v>
      </c>
      <c r="AD4" s="15">
        <f t="shared" si="1"/>
        <v>11301411.056900002</v>
      </c>
    </row>
    <row r="5" spans="1:31" ht="13.4" customHeight="1" x14ac:dyDescent="0.3">
      <c r="A5" s="16" t="s">
        <v>4</v>
      </c>
      <c r="B5" s="14">
        <f t="shared" ref="B5:Y5" si="2">SUM(B6:B9)</f>
        <v>1561295.8905928431</v>
      </c>
      <c r="C5" s="14">
        <f t="shared" si="2"/>
        <v>1760600.4447985128</v>
      </c>
      <c r="D5" s="14">
        <f t="shared" si="2"/>
        <v>1929749.2199429066</v>
      </c>
      <c r="E5" s="14">
        <f t="shared" si="2"/>
        <v>2047838.976299542</v>
      </c>
      <c r="F5" s="14">
        <f t="shared" si="2"/>
        <v>2047378.8421961095</v>
      </c>
      <c r="G5" s="14">
        <f t="shared" si="2"/>
        <v>2205102.4364336454</v>
      </c>
      <c r="H5" s="14">
        <f t="shared" si="2"/>
        <v>2443198.5328287859</v>
      </c>
      <c r="I5" s="14">
        <f t="shared" si="2"/>
        <v>2643742.2160260235</v>
      </c>
      <c r="J5" s="14">
        <f t="shared" si="2"/>
        <v>2843824.0058421302</v>
      </c>
      <c r="K5" s="14">
        <f t="shared" si="2"/>
        <v>3268812.6203279546</v>
      </c>
      <c r="L5" s="14">
        <f t="shared" si="2"/>
        <v>3489675.1975038173</v>
      </c>
      <c r="M5" s="15">
        <f t="shared" si="2"/>
        <v>3920646.7887539002</v>
      </c>
      <c r="N5" s="15">
        <f t="shared" si="2"/>
        <v>4367363.1746664001</v>
      </c>
      <c r="O5" s="15">
        <f t="shared" si="2"/>
        <v>4893454.6571068177</v>
      </c>
      <c r="P5" s="15">
        <f t="shared" si="2"/>
        <v>4670557</v>
      </c>
      <c r="Q5" s="15">
        <f t="shared" si="2"/>
        <v>4717549</v>
      </c>
      <c r="R5" s="15">
        <f t="shared" si="2"/>
        <v>5008708</v>
      </c>
      <c r="S5" s="14">
        <f t="shared" si="2"/>
        <v>5194492</v>
      </c>
      <c r="T5" s="14">
        <f t="shared" si="2"/>
        <v>5617718</v>
      </c>
      <c r="U5" s="14">
        <f t="shared" si="2"/>
        <v>5935642</v>
      </c>
      <c r="V5" s="14">
        <f t="shared" si="2"/>
        <v>6331603.2359999996</v>
      </c>
      <c r="W5" s="14">
        <f t="shared" si="2"/>
        <v>6764750.71</v>
      </c>
      <c r="X5" s="14">
        <f t="shared" si="2"/>
        <v>7354065.0694500003</v>
      </c>
      <c r="Y5" s="14">
        <f t="shared" si="2"/>
        <v>8002491.6235300004</v>
      </c>
      <c r="Z5" s="14">
        <f>SUM(Z6:Z9)</f>
        <v>8616795.0492199995</v>
      </c>
      <c r="AA5" s="15">
        <f>SUM(AA6:AA9)</f>
        <v>8680809.7920399997</v>
      </c>
      <c r="AB5" s="15">
        <f>SUM(AB6:AB9)</f>
        <v>9341125.030249998</v>
      </c>
      <c r="AC5" s="15">
        <f>SUM(AC6:AC9)</f>
        <v>10143930.82312</v>
      </c>
      <c r="AD5" s="15">
        <f>SUM(AD6:AD9)</f>
        <v>11044701.056900002</v>
      </c>
      <c r="AE5" s="17"/>
    </row>
    <row r="6" spans="1:31" ht="13.4" customHeight="1" x14ac:dyDescent="0.3">
      <c r="A6" s="18" t="s">
        <v>5</v>
      </c>
      <c r="B6" s="14">
        <v>343407.68771161122</v>
      </c>
      <c r="C6" s="14">
        <v>387916.0193852486</v>
      </c>
      <c r="D6" s="14">
        <v>422313.05184890132</v>
      </c>
      <c r="E6" s="14">
        <v>444276.30618070764</v>
      </c>
      <c r="F6" s="14">
        <v>443200.88959702582</v>
      </c>
      <c r="G6" s="14">
        <v>476968.46577706962</v>
      </c>
      <c r="H6" s="14">
        <v>554545.17692358757</v>
      </c>
      <c r="I6" s="14">
        <v>602598.98426608241</v>
      </c>
      <c r="J6" s="14">
        <v>640254.69693952089</v>
      </c>
      <c r="K6" s="14">
        <v>825616.7098187611</v>
      </c>
      <c r="L6" s="14">
        <v>885510.22372701322</v>
      </c>
      <c r="M6" s="15">
        <v>986920.53375821549</v>
      </c>
      <c r="N6" s="15">
        <v>1098271.0615415254</v>
      </c>
      <c r="O6" s="15">
        <v>1232238.9298280554</v>
      </c>
      <c r="P6" s="15">
        <v>1172306</v>
      </c>
      <c r="Q6" s="19">
        <v>1190435</v>
      </c>
      <c r="R6" s="19">
        <v>1260503</v>
      </c>
      <c r="S6" s="20">
        <v>1310303</v>
      </c>
      <c r="T6" s="20">
        <v>1427210</v>
      </c>
      <c r="U6" s="20">
        <v>1509994</v>
      </c>
      <c r="V6" s="20">
        <v>1612052</v>
      </c>
      <c r="W6" s="20">
        <v>1724392.48</v>
      </c>
      <c r="X6" s="20">
        <v>1881385</v>
      </c>
      <c r="Y6" s="20">
        <v>2054644</v>
      </c>
      <c r="Z6" s="20">
        <v>2215622.45976</v>
      </c>
      <c r="AA6" s="19">
        <v>2239026.1090699998</v>
      </c>
      <c r="AB6" s="19">
        <v>2449384.85427</v>
      </c>
      <c r="AC6" s="19">
        <v>2557446.5639899997</v>
      </c>
      <c r="AD6" s="19">
        <v>2769230.4584700004</v>
      </c>
      <c r="AE6" s="17"/>
    </row>
    <row r="7" spans="1:31" ht="13.4" customHeight="1" x14ac:dyDescent="0.3">
      <c r="A7" s="18" t="s">
        <v>6</v>
      </c>
      <c r="B7" s="14">
        <v>1155287.7912766379</v>
      </c>
      <c r="C7" s="14">
        <v>1300011.6842594435</v>
      </c>
      <c r="D7" s="14">
        <v>1423061.3755559982</v>
      </c>
      <c r="E7" s="14">
        <v>1507640.9081856206</v>
      </c>
      <c r="F7" s="14">
        <v>1506730.033857797</v>
      </c>
      <c r="G7" s="14">
        <v>1615350.8265285802</v>
      </c>
      <c r="H7" s="14">
        <v>1772356.3367191134</v>
      </c>
      <c r="I7" s="14">
        <v>1918314.4791874127</v>
      </c>
      <c r="J7" s="14">
        <v>2074939.122352785</v>
      </c>
      <c r="K7" s="14">
        <v>2263504.846312155</v>
      </c>
      <c r="L7" s="14">
        <v>2397830.3790745535</v>
      </c>
      <c r="M7" s="15">
        <v>2652163.6974706231</v>
      </c>
      <c r="N7" s="15">
        <v>2996910.7083582287</v>
      </c>
      <c r="O7" s="15">
        <v>3356783.0777401575</v>
      </c>
      <c r="P7" s="15">
        <v>3197522</v>
      </c>
      <c r="Q7" s="19">
        <v>3228263</v>
      </c>
      <c r="R7" s="19">
        <v>3427499</v>
      </c>
      <c r="S7" s="20">
        <v>3572980</v>
      </c>
      <c r="T7" s="20">
        <v>3863201</v>
      </c>
      <c r="U7" s="20">
        <v>4092035</v>
      </c>
      <c r="V7" s="20">
        <v>4371187.1979999999</v>
      </c>
      <c r="W7" s="20">
        <v>4677915.59</v>
      </c>
      <c r="X7" s="20">
        <v>5100175.7724200003</v>
      </c>
      <c r="Y7" s="20">
        <v>5570703.2026500003</v>
      </c>
      <c r="Z7" s="20">
        <v>6006260.2730400003</v>
      </c>
      <c r="AA7" s="15">
        <v>6045478.4659000002</v>
      </c>
      <c r="AB7" s="15">
        <v>6430965.987639999</v>
      </c>
      <c r="AC7" s="19">
        <v>7100829.0305500012</v>
      </c>
      <c r="AD7" s="19">
        <v>7755801.6929700011</v>
      </c>
      <c r="AE7" s="17"/>
    </row>
    <row r="8" spans="1:31" ht="13.4" customHeight="1" x14ac:dyDescent="0.3">
      <c r="A8" s="18" t="s">
        <v>7</v>
      </c>
      <c r="B8" s="14">
        <v>62600.411604594039</v>
      </c>
      <c r="C8" s="14">
        <v>72429.031401447253</v>
      </c>
      <c r="D8" s="14">
        <v>84118.269932948286</v>
      </c>
      <c r="E8" s="14">
        <v>95648.542786961421</v>
      </c>
      <c r="F8" s="14">
        <v>96928.334329150894</v>
      </c>
      <c r="G8" s="14">
        <v>111938.12653521873</v>
      </c>
      <c r="H8" s="14">
        <v>106871.83827922726</v>
      </c>
      <c r="I8" s="14">
        <v>110023.60087631945</v>
      </c>
      <c r="J8" s="14">
        <v>114259.80880302728</v>
      </c>
      <c r="K8" s="14">
        <v>152254.79652127728</v>
      </c>
      <c r="L8" s="14">
        <v>177904.10276837277</v>
      </c>
      <c r="M8" s="15">
        <v>247642.89826063861</v>
      </c>
      <c r="N8" s="15">
        <v>247021.54285334927</v>
      </c>
      <c r="O8" s="15">
        <v>277909.21463187941</v>
      </c>
      <c r="P8" s="15">
        <v>272403</v>
      </c>
      <c r="Q8" s="19">
        <v>266538</v>
      </c>
      <c r="R8" s="19">
        <v>285321</v>
      </c>
      <c r="S8" s="20">
        <v>287658</v>
      </c>
      <c r="T8" s="20">
        <v>310416</v>
      </c>
      <c r="U8" s="20">
        <v>319260</v>
      </c>
      <c r="V8" s="20">
        <v>336773.82199999999</v>
      </c>
      <c r="W8" s="20">
        <v>351545.38</v>
      </c>
      <c r="X8" s="20">
        <v>361836.19428</v>
      </c>
      <c r="Y8" s="20">
        <v>365876.55287000001</v>
      </c>
      <c r="Z8" s="20">
        <v>382843.13624999998</v>
      </c>
      <c r="AA8" s="15">
        <v>383438.96127999999</v>
      </c>
      <c r="AB8" s="15">
        <v>430901.09811000002</v>
      </c>
      <c r="AC8" s="19">
        <v>454420.6594</v>
      </c>
      <c r="AD8" s="19">
        <v>495628.78385000001</v>
      </c>
      <c r="AE8" s="17"/>
    </row>
    <row r="9" spans="1:31" ht="13.4" customHeight="1" x14ac:dyDescent="0.3">
      <c r="A9" s="18" t="s">
        <v>8</v>
      </c>
      <c r="B9" s="14">
        <v>0</v>
      </c>
      <c r="C9" s="14">
        <v>243.70975237336521</v>
      </c>
      <c r="D9" s="14">
        <v>256.52260505875324</v>
      </c>
      <c r="E9" s="14">
        <v>273.21914625240657</v>
      </c>
      <c r="F9" s="14">
        <v>519.58441213569688</v>
      </c>
      <c r="G9" s="14">
        <v>845.01759277700341</v>
      </c>
      <c r="H9" s="14">
        <v>9425.1809068578641</v>
      </c>
      <c r="I9" s="14">
        <v>12805.151696209254</v>
      </c>
      <c r="J9" s="14">
        <v>14370.377746796787</v>
      </c>
      <c r="K9" s="14">
        <v>27436.267675761799</v>
      </c>
      <c r="L9" s="14">
        <v>28430.491933877714</v>
      </c>
      <c r="M9" s="15">
        <v>33919.659264422757</v>
      </c>
      <c r="N9" s="15">
        <v>25159.861913297482</v>
      </c>
      <c r="O9" s="15">
        <v>26523.434906725088</v>
      </c>
      <c r="P9" s="15">
        <v>28326</v>
      </c>
      <c r="Q9" s="19">
        <v>32313</v>
      </c>
      <c r="R9" s="19">
        <v>35385</v>
      </c>
      <c r="S9" s="20">
        <v>23551</v>
      </c>
      <c r="T9" s="20">
        <v>16891</v>
      </c>
      <c r="U9" s="20">
        <v>14353</v>
      </c>
      <c r="V9" s="20">
        <v>11590.216</v>
      </c>
      <c r="W9" s="20">
        <v>10897.26</v>
      </c>
      <c r="X9" s="20">
        <v>10668.10275</v>
      </c>
      <c r="Y9" s="20">
        <v>11267.86801</v>
      </c>
      <c r="Z9" s="20">
        <v>12069.18017</v>
      </c>
      <c r="AA9" s="15">
        <v>12866.255789999999</v>
      </c>
      <c r="AB9" s="15">
        <v>29873.090230000002</v>
      </c>
      <c r="AC9" s="19">
        <v>31234.569179999999</v>
      </c>
      <c r="AD9" s="19">
        <v>24040.121609999998</v>
      </c>
      <c r="AE9" s="17"/>
    </row>
    <row r="10" spans="1:31" ht="13.4" customHeight="1" x14ac:dyDescent="0.3">
      <c r="A10" s="16" t="s">
        <v>9</v>
      </c>
      <c r="B10" s="14">
        <v>0</v>
      </c>
      <c r="C10" s="14">
        <v>30172.973511252734</v>
      </c>
      <c r="D10" s="14">
        <v>45524.663081723425</v>
      </c>
      <c r="E10" s="14">
        <v>66250.215760472667</v>
      </c>
      <c r="F10" s="14">
        <v>72056.363274248157</v>
      </c>
      <c r="G10" s="14">
        <v>293258.01633140811</v>
      </c>
      <c r="H10" s="14">
        <v>165526.75429861248</v>
      </c>
      <c r="I10" s="14">
        <v>117146.61753966672</v>
      </c>
      <c r="J10" s="14">
        <v>130295.45907189802</v>
      </c>
      <c r="K10" s="14">
        <v>218654.68366195317</v>
      </c>
      <c r="L10" s="14">
        <v>229300.13941445929</v>
      </c>
      <c r="M10" s="15">
        <v>146587.499170152</v>
      </c>
      <c r="N10" s="15">
        <v>164834.03040562969</v>
      </c>
      <c r="O10" s="15">
        <v>229632.17818495652</v>
      </c>
      <c r="P10" s="15">
        <v>237655</v>
      </c>
      <c r="Q10" s="19">
        <v>257017</v>
      </c>
      <c r="R10" s="19">
        <v>343202</v>
      </c>
      <c r="S10" s="19">
        <v>266206</v>
      </c>
      <c r="T10" s="19">
        <v>219768</v>
      </c>
      <c r="U10" s="19">
        <v>220745</v>
      </c>
      <c r="V10" s="19">
        <v>224713</v>
      </c>
      <c r="W10" s="19">
        <v>209593</v>
      </c>
      <c r="X10" s="19">
        <v>210093.43773000001</v>
      </c>
      <c r="Y10" s="19">
        <v>403401.12566999998</v>
      </c>
      <c r="Z10" s="19">
        <v>216735.77918000001</v>
      </c>
      <c r="AA10" s="19">
        <v>289727</v>
      </c>
      <c r="AB10" s="19">
        <v>198424</v>
      </c>
      <c r="AC10" s="19">
        <v>411739</v>
      </c>
      <c r="AD10" s="19">
        <v>256710</v>
      </c>
    </row>
    <row r="11" spans="1:31" ht="13.4" customHeight="1" x14ac:dyDescent="0.3">
      <c r="A11" s="16" t="s">
        <v>10</v>
      </c>
      <c r="B11" s="14">
        <v>160124.14525658896</v>
      </c>
      <c r="C11" s="14">
        <v>112967.86828652991</v>
      </c>
      <c r="D11" s="14">
        <v>20776.073823275572</v>
      </c>
      <c r="E11" s="14">
        <v>37641.140543052505</v>
      </c>
      <c r="F11" s="14">
        <v>37268.17367058355</v>
      </c>
      <c r="G11" s="14">
        <v>30958.573989245175</v>
      </c>
      <c r="H11" s="14">
        <v>156616.01274646487</v>
      </c>
      <c r="I11" s="14">
        <v>245043.91555467038</v>
      </c>
      <c r="J11" s="14">
        <v>280608.74327823141</v>
      </c>
      <c r="K11" s="14">
        <v>153365.46504680338</v>
      </c>
      <c r="L11" s="14">
        <v>150782.08192259175</v>
      </c>
      <c r="M11" s="15">
        <v>160076.74453960033</v>
      </c>
      <c r="N11" s="15">
        <v>184347.40755493593</v>
      </c>
      <c r="O11" s="15">
        <v>206187.18050853087</v>
      </c>
      <c r="P11" s="15">
        <v>233784</v>
      </c>
      <c r="Q11" s="19">
        <v>219120</v>
      </c>
      <c r="R11" s="19">
        <v>236159</v>
      </c>
      <c r="S11" s="19">
        <v>238528</v>
      </c>
      <c r="T11" s="19">
        <v>262085</v>
      </c>
      <c r="U11" s="19">
        <v>231349</v>
      </c>
      <c r="V11" s="19">
        <v>227107</v>
      </c>
      <c r="W11" s="19">
        <v>230846</v>
      </c>
      <c r="X11" s="19">
        <v>241621</v>
      </c>
      <c r="Y11" s="19">
        <v>274384.47498000006</v>
      </c>
      <c r="Z11" s="19">
        <v>281798.66469000001</v>
      </c>
      <c r="AA11" s="15">
        <v>330658.08169999998</v>
      </c>
      <c r="AB11" s="15">
        <v>416889.10755999997</v>
      </c>
      <c r="AC11" s="19">
        <v>430541.22587999998</v>
      </c>
      <c r="AD11" s="19">
        <v>452510</v>
      </c>
    </row>
    <row r="12" spans="1:31" ht="13.4" customHeight="1" x14ac:dyDescent="0.3">
      <c r="A12" s="16" t="s">
        <v>11</v>
      </c>
      <c r="B12" s="14">
        <v>14482.50680475337</v>
      </c>
      <c r="C12" s="14">
        <v>26193.155413928169</v>
      </c>
      <c r="D12" s="14">
        <v>27554.072893845849</v>
      </c>
      <c r="E12" s="14">
        <v>36273.252340171282</v>
      </c>
      <c r="F12" s="14">
        <v>45533.393082387309</v>
      </c>
      <c r="G12" s="14">
        <v>41230.764124012487</v>
      </c>
      <c r="H12" s="14">
        <v>31150.866361282609</v>
      </c>
      <c r="I12" s="14">
        <v>31006.008099316208</v>
      </c>
      <c r="J12" s="14">
        <v>28345.183562371367</v>
      </c>
      <c r="K12" s="14">
        <v>0</v>
      </c>
      <c r="L12" s="14">
        <v>0</v>
      </c>
      <c r="M12" s="15">
        <v>0</v>
      </c>
      <c r="N12" s="15">
        <v>0</v>
      </c>
      <c r="O12" s="15">
        <v>0</v>
      </c>
      <c r="P12" s="15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</row>
    <row r="13" spans="1:31" ht="13.4" customHeight="1" x14ac:dyDescent="0.3">
      <c r="A13" s="16" t="s">
        <v>12</v>
      </c>
      <c r="B13" s="21">
        <v>0</v>
      </c>
      <c r="C13" s="21">
        <v>0</v>
      </c>
      <c r="D13" s="21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152282.44705569939</v>
      </c>
      <c r="L13" s="14">
        <v>155739.36134900083</v>
      </c>
      <c r="M13" s="15">
        <v>161009.8053176658</v>
      </c>
      <c r="N13" s="15">
        <v>187543.35125804954</v>
      </c>
      <c r="O13" s="15">
        <v>132923.48801699528</v>
      </c>
      <c r="P13" s="15">
        <v>1626</v>
      </c>
      <c r="Q13" s="19">
        <v>1921</v>
      </c>
      <c r="R13" s="19">
        <v>2231</v>
      </c>
      <c r="S13" s="19">
        <v>2306</v>
      </c>
      <c r="T13" s="19">
        <v>2490</v>
      </c>
      <c r="U13" s="19">
        <v>2613</v>
      </c>
      <c r="V13" s="19">
        <v>2846.335</v>
      </c>
      <c r="W13" s="19">
        <v>2731</v>
      </c>
      <c r="X13" s="19">
        <v>2863</v>
      </c>
      <c r="Y13" s="19">
        <v>3016.1952500000002</v>
      </c>
      <c r="Z13" s="19">
        <v>3186.3523</v>
      </c>
      <c r="AA13" s="19">
        <v>3281.5350100000001</v>
      </c>
      <c r="AB13" s="19">
        <v>3458.7664199999999</v>
      </c>
      <c r="AC13" s="22">
        <v>3572.2669599999999</v>
      </c>
      <c r="AD13" s="22">
        <v>4049</v>
      </c>
    </row>
    <row r="14" spans="1:31" ht="13.4" customHeight="1" x14ac:dyDescent="0.3">
      <c r="A14" s="23" t="s">
        <v>13</v>
      </c>
      <c r="B14" s="24">
        <f t="shared" ref="B14:Y14" si="3">SUM(B15:B16)</f>
        <v>825167.62929031393</v>
      </c>
      <c r="C14" s="24">
        <f t="shared" si="3"/>
        <v>1140675.8281882759</v>
      </c>
      <c r="D14" s="24">
        <f t="shared" si="3"/>
        <v>1246829.980747527</v>
      </c>
      <c r="E14" s="24">
        <f t="shared" si="3"/>
        <v>1314014.4725486289</v>
      </c>
      <c r="F14" s="24">
        <f t="shared" si="3"/>
        <v>1361259.2606531726</v>
      </c>
      <c r="G14" s="24">
        <f t="shared" si="3"/>
        <v>1451516.6014457794</v>
      </c>
      <c r="H14" s="24">
        <f t="shared" si="3"/>
        <v>1589796.9947351774</v>
      </c>
      <c r="I14" s="24">
        <f t="shared" si="3"/>
        <v>1816132.8712394114</v>
      </c>
      <c r="J14" s="24">
        <f t="shared" si="3"/>
        <v>1923404.1243409233</v>
      </c>
      <c r="K14" s="24">
        <f t="shared" si="3"/>
        <v>2046097.789285003</v>
      </c>
      <c r="L14" s="24">
        <f t="shared" si="3"/>
        <v>2348680.5085308366</v>
      </c>
      <c r="M14" s="25">
        <f t="shared" si="3"/>
        <v>2587981.6300815707</v>
      </c>
      <c r="N14" s="25">
        <f t="shared" si="3"/>
        <v>2924534.0237668459</v>
      </c>
      <c r="O14" s="25">
        <f t="shared" si="3"/>
        <v>3246954.376356787</v>
      </c>
      <c r="P14" s="25">
        <f t="shared" si="3"/>
        <v>3337874.3540000003</v>
      </c>
      <c r="Q14" s="25">
        <f t="shared" si="3"/>
        <v>3513425.6689999998</v>
      </c>
      <c r="R14" s="25">
        <f t="shared" si="3"/>
        <v>3571332.4579702001</v>
      </c>
      <c r="S14" s="25">
        <f t="shared" si="3"/>
        <v>3695912.1251472402</v>
      </c>
      <c r="T14" s="25">
        <f t="shared" si="3"/>
        <v>3859560</v>
      </c>
      <c r="U14" s="25">
        <f t="shared" si="3"/>
        <v>3960311.4259699997</v>
      </c>
      <c r="V14" s="25">
        <f t="shared" si="3"/>
        <v>4228944.1052299999</v>
      </c>
      <c r="W14" s="25">
        <f t="shared" si="3"/>
        <v>4344759.7060900005</v>
      </c>
      <c r="X14" s="25">
        <f t="shared" si="3"/>
        <v>4591437.0962600019</v>
      </c>
      <c r="Y14" s="25">
        <f t="shared" si="3"/>
        <v>4818898.3962099999</v>
      </c>
      <c r="Z14" s="25">
        <f>SUM(Z15:Z16)</f>
        <v>5184692.7056099996</v>
      </c>
      <c r="AA14" s="25">
        <f>SUM(AA15:AA16)</f>
        <v>5235517.87304</v>
      </c>
      <c r="AB14" s="25">
        <f>SUM(AB15:AB16)</f>
        <v>5631272.3619400002</v>
      </c>
      <c r="AC14" s="25">
        <f>SUM(AC15:AC16)</f>
        <v>5977032.1629500007</v>
      </c>
      <c r="AD14" s="25">
        <f>SUM(AD15:AD16)</f>
        <v>7244477.554790033</v>
      </c>
    </row>
    <row r="15" spans="1:31" ht="13.4" customHeight="1" x14ac:dyDescent="0.3">
      <c r="A15" s="13" t="s">
        <v>14</v>
      </c>
      <c r="B15" s="14">
        <v>653355.90519816766</v>
      </c>
      <c r="C15" s="14">
        <v>787924.05231361615</v>
      </c>
      <c r="D15" s="14">
        <v>890327.29204009823</v>
      </c>
      <c r="E15" s="14">
        <v>948549.42574520339</v>
      </c>
      <c r="F15" s="14">
        <v>974934.22579955775</v>
      </c>
      <c r="G15" s="14">
        <v>1062815.6122669971</v>
      </c>
      <c r="H15" s="14">
        <v>1143655.024344153</v>
      </c>
      <c r="I15" s="14">
        <v>1284346.1753620962</v>
      </c>
      <c r="J15" s="14">
        <v>1353273.3790267981</v>
      </c>
      <c r="K15" s="14">
        <v>1444013.4767310629</v>
      </c>
      <c r="L15" s="14">
        <v>1656366.5936400448</v>
      </c>
      <c r="M15" s="15">
        <v>1811439.3215440949</v>
      </c>
      <c r="N15" s="15">
        <v>2034564.9936931555</v>
      </c>
      <c r="O15" s="15">
        <v>2249497.7433819482</v>
      </c>
      <c r="P15" s="15">
        <v>2175492.585</v>
      </c>
      <c r="Q15" s="15">
        <v>2230622.5090000001</v>
      </c>
      <c r="R15" s="15">
        <v>2373516.4582501999</v>
      </c>
      <c r="S15" s="15">
        <v>2427816.1261672401</v>
      </c>
      <c r="T15" s="15">
        <v>2611115</v>
      </c>
      <c r="U15" s="15">
        <v>2769945.4259699997</v>
      </c>
      <c r="V15" s="15">
        <v>2880079.6557100001</v>
      </c>
      <c r="W15" s="15">
        <v>2952659.7008600007</v>
      </c>
      <c r="X15" s="15">
        <v>3292158.0960400016</v>
      </c>
      <c r="Y15" s="15">
        <v>3629920.9552200004</v>
      </c>
      <c r="Z15" s="15">
        <v>3981911.7284300001</v>
      </c>
      <c r="AA15" s="15">
        <v>4068489.2839800003</v>
      </c>
      <c r="AB15" s="15">
        <v>4333935.9241500003</v>
      </c>
      <c r="AC15" s="15">
        <v>4688063.1559700007</v>
      </c>
      <c r="AD15" s="15">
        <v>5163201.0837400332</v>
      </c>
    </row>
    <row r="16" spans="1:31" ht="13.4" customHeight="1" x14ac:dyDescent="0.3">
      <c r="A16" s="26" t="s">
        <v>15</v>
      </c>
      <c r="B16" s="15">
        <v>171811.72409214629</v>
      </c>
      <c r="C16" s="15">
        <v>352751.77587465977</v>
      </c>
      <c r="D16" s="15">
        <v>356502.68870742875</v>
      </c>
      <c r="E16" s="14">
        <v>365465.04680342559</v>
      </c>
      <c r="F16" s="14">
        <v>386325.03485361487</v>
      </c>
      <c r="G16" s="14">
        <v>388700.98917878239</v>
      </c>
      <c r="H16" s="14">
        <v>446141.97039102437</v>
      </c>
      <c r="I16" s="14">
        <v>531786.69587731524</v>
      </c>
      <c r="J16" s="14">
        <v>570130.7453141252</v>
      </c>
      <c r="K16" s="14">
        <v>602084.31255394011</v>
      </c>
      <c r="L16" s="14">
        <v>692313.91489079199</v>
      </c>
      <c r="M16" s="15">
        <v>776542.308537476</v>
      </c>
      <c r="N16" s="27">
        <v>889969.03007369058</v>
      </c>
      <c r="O16" s="27">
        <v>997456.63297483895</v>
      </c>
      <c r="P16" s="27">
        <v>1162381.7690000001</v>
      </c>
      <c r="Q16" s="27">
        <v>1282803.1599999999</v>
      </c>
      <c r="R16" s="27">
        <v>1197815.99972</v>
      </c>
      <c r="S16" s="27">
        <v>1268095.9989799999</v>
      </c>
      <c r="T16" s="27">
        <v>1248445</v>
      </c>
      <c r="U16" s="27">
        <v>1190366</v>
      </c>
      <c r="V16" s="27">
        <v>1348864.44952</v>
      </c>
      <c r="W16" s="27">
        <v>1392100.00523</v>
      </c>
      <c r="X16" s="27">
        <v>1299279.00022</v>
      </c>
      <c r="Y16" s="27">
        <v>1188977.44099</v>
      </c>
      <c r="Z16" s="27">
        <v>1202780.9771799999</v>
      </c>
      <c r="AA16" s="27">
        <v>1167028.5890599997</v>
      </c>
      <c r="AB16" s="27">
        <v>1297336.4377900001</v>
      </c>
      <c r="AC16" s="27">
        <v>1288969.0069799998</v>
      </c>
      <c r="AD16" s="27">
        <v>2081276.4710499998</v>
      </c>
    </row>
    <row r="17" spans="1:31" ht="13.4" customHeight="1" x14ac:dyDescent="0.3">
      <c r="A17" s="28" t="s">
        <v>16</v>
      </c>
      <c r="B17" s="28"/>
      <c r="C17" s="28"/>
      <c r="D17" s="29">
        <f t="shared" ref="D17:J17" si="4">D18+D23</f>
        <v>250160.19385248621</v>
      </c>
      <c r="E17" s="29">
        <f t="shared" si="4"/>
        <v>266550.58753236406</v>
      </c>
      <c r="F17" s="29">
        <f t="shared" si="4"/>
        <v>263454.09281019715</v>
      </c>
      <c r="G17" s="29">
        <f t="shared" si="4"/>
        <v>287477.69368651655</v>
      </c>
      <c r="H17" s="29">
        <f t="shared" si="4"/>
        <v>311805.01516331406</v>
      </c>
      <c r="I17" s="29">
        <f t="shared" si="4"/>
        <v>345754.1708935803</v>
      </c>
      <c r="J17" s="29">
        <f t="shared" si="4"/>
        <v>351388.20288123214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/>
      <c r="AB17" s="30"/>
    </row>
    <row r="18" spans="1:31" ht="13.4" customHeight="1" x14ac:dyDescent="0.3">
      <c r="A18" s="16" t="s">
        <v>4</v>
      </c>
      <c r="B18" s="31"/>
      <c r="C18" s="31"/>
      <c r="D18" s="31">
        <f t="shared" ref="D18:J18" si="5">SUM(D19:D22)</f>
        <v>250160.19385248621</v>
      </c>
      <c r="E18" s="31">
        <f t="shared" si="5"/>
        <v>247482.4404169156</v>
      </c>
      <c r="F18" s="31">
        <f t="shared" si="5"/>
        <v>245177.68704773282</v>
      </c>
      <c r="G18" s="31">
        <f t="shared" si="5"/>
        <v>264946.88972980145</v>
      </c>
      <c r="H18" s="31">
        <f t="shared" si="5"/>
        <v>286411.03654019785</v>
      </c>
      <c r="I18" s="31">
        <f t="shared" si="5"/>
        <v>312589.09753501957</v>
      </c>
      <c r="J18" s="31">
        <f t="shared" si="5"/>
        <v>331666.86583017989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/>
      <c r="AB18" s="32"/>
    </row>
    <row r="19" spans="1:31" ht="13.4" customHeight="1" x14ac:dyDescent="0.3">
      <c r="A19" s="18" t="s">
        <v>5</v>
      </c>
      <c r="B19" s="21"/>
      <c r="C19" s="21"/>
      <c r="D19" s="21">
        <v>59705.901878775803</v>
      </c>
      <c r="E19" s="31">
        <v>58989.77627298679</v>
      </c>
      <c r="F19" s="31">
        <v>57719.909712540655</v>
      </c>
      <c r="G19" s="31">
        <v>60404.335125804952</v>
      </c>
      <c r="H19" s="31">
        <v>66721.503020646604</v>
      </c>
      <c r="I19" s="31">
        <v>73389.431056230489</v>
      </c>
      <c r="J19" s="31">
        <v>77362.809533293519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/>
      <c r="AB19" s="32"/>
    </row>
    <row r="20" spans="1:31" ht="13.4" customHeight="1" x14ac:dyDescent="0.3">
      <c r="A20" s="18" t="s">
        <v>6</v>
      </c>
      <c r="B20" s="21"/>
      <c r="C20" s="21"/>
      <c r="D20" s="21">
        <v>179122.35278496979</v>
      </c>
      <c r="E20" s="31">
        <v>179200.25891256722</v>
      </c>
      <c r="F20" s="31">
        <v>178304.5542056695</v>
      </c>
      <c r="G20" s="31">
        <v>192329.8479718515</v>
      </c>
      <c r="H20" s="31">
        <v>210201.15139115715</v>
      </c>
      <c r="I20" s="31">
        <v>228786.33580096925</v>
      </c>
      <c r="J20" s="31">
        <v>242678.45050786692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/>
      <c r="AB20" s="32"/>
    </row>
    <row r="21" spans="1:31" ht="13.4" customHeight="1" x14ac:dyDescent="0.3">
      <c r="A21" s="18" t="s">
        <v>7</v>
      </c>
      <c r="B21" s="21"/>
      <c r="C21" s="21"/>
      <c r="D21" s="21">
        <v>11074.586735710018</v>
      </c>
      <c r="E21" s="31">
        <v>9183.6619531301876</v>
      </c>
      <c r="F21" s="31">
        <v>9005.4106087764703</v>
      </c>
      <c r="G21" s="31">
        <v>11964.316537210383</v>
      </c>
      <c r="H21" s="31">
        <v>9121.8548761866823</v>
      </c>
      <c r="I21" s="31">
        <v>10000.431520945363</v>
      </c>
      <c r="J21" s="31">
        <v>11161.189670052445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/>
      <c r="AB21" s="32"/>
    </row>
    <row r="22" spans="1:31" ht="13.4" customHeight="1" x14ac:dyDescent="0.3">
      <c r="A22" s="18" t="s">
        <v>8</v>
      </c>
      <c r="B22" s="21"/>
      <c r="C22" s="21"/>
      <c r="D22" s="21">
        <v>257.35245303060475</v>
      </c>
      <c r="E22" s="31">
        <v>108.74327823142801</v>
      </c>
      <c r="F22" s="31">
        <v>147.81252074619931</v>
      </c>
      <c r="G22" s="31">
        <v>248.39009493460799</v>
      </c>
      <c r="H22" s="31">
        <v>366.52725220739569</v>
      </c>
      <c r="I22" s="31">
        <v>412.89915687446063</v>
      </c>
      <c r="J22" s="31">
        <v>464.41611896700516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/>
      <c r="AB22" s="32"/>
    </row>
    <row r="23" spans="1:31" ht="13.4" customHeight="1" x14ac:dyDescent="0.3">
      <c r="A23" s="33" t="s">
        <v>17</v>
      </c>
      <c r="B23" s="34"/>
      <c r="C23" s="34"/>
      <c r="D23" s="34">
        <v>0</v>
      </c>
      <c r="E23" s="35">
        <v>19068.14711544845</v>
      </c>
      <c r="F23" s="35">
        <v>18276.405762464317</v>
      </c>
      <c r="G23" s="35">
        <v>22530.803956715125</v>
      </c>
      <c r="H23" s="35">
        <v>25393.978623116243</v>
      </c>
      <c r="I23" s="35">
        <v>33165.073358560709</v>
      </c>
      <c r="J23" s="35">
        <v>19721.337051052244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/>
      <c r="AB23" s="36"/>
      <c r="AC23" s="37"/>
      <c r="AD23" s="37"/>
    </row>
    <row r="24" spans="1:31" ht="13.4" customHeight="1" x14ac:dyDescent="0.3">
      <c r="A24" s="38"/>
      <c r="B24" s="38"/>
      <c r="C24" s="38"/>
      <c r="D24" s="38"/>
      <c r="E24" s="31"/>
      <c r="F24" s="31"/>
      <c r="G24" s="31"/>
      <c r="H24" s="31"/>
      <c r="I24" s="31"/>
      <c r="J24" s="31"/>
      <c r="K24" s="32"/>
      <c r="O24" s="39"/>
      <c r="S24" s="40"/>
      <c r="T24" s="40"/>
      <c r="AD24" s="40" t="s">
        <v>29</v>
      </c>
    </row>
    <row r="25" spans="1:31" ht="16.399999999999999" customHeight="1" x14ac:dyDescent="0.3">
      <c r="A25" s="38"/>
      <c r="B25" s="38"/>
      <c r="C25" s="38"/>
      <c r="D25" s="38"/>
      <c r="E25" s="31"/>
      <c r="F25" s="31"/>
      <c r="G25" s="31"/>
      <c r="H25" s="31"/>
      <c r="I25" s="31"/>
      <c r="J25" s="31"/>
      <c r="K25" s="32"/>
      <c r="L25" s="32"/>
    </row>
    <row r="26" spans="1:31" ht="15.75" customHeight="1" x14ac:dyDescent="0.3">
      <c r="A26" s="1" t="s">
        <v>18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3.4" customHeight="1" x14ac:dyDescent="0.3">
      <c r="A27" s="7"/>
      <c r="B27" s="8">
        <v>1995</v>
      </c>
      <c r="C27" s="8">
        <v>1996</v>
      </c>
      <c r="D27" s="8">
        <v>1997</v>
      </c>
      <c r="E27" s="8">
        <v>1998</v>
      </c>
      <c r="F27" s="8">
        <v>1999</v>
      </c>
      <c r="G27" s="8">
        <v>2000</v>
      </c>
      <c r="H27" s="8">
        <v>2001</v>
      </c>
      <c r="I27" s="8">
        <v>2002</v>
      </c>
      <c r="J27" s="8">
        <v>2003</v>
      </c>
      <c r="K27" s="8">
        <v>2004</v>
      </c>
      <c r="L27" s="8">
        <v>2005</v>
      </c>
      <c r="M27" s="8">
        <v>2006</v>
      </c>
      <c r="N27" s="8">
        <v>2007</v>
      </c>
      <c r="O27" s="8">
        <v>2008</v>
      </c>
      <c r="P27" s="9">
        <v>2009</v>
      </c>
      <c r="Q27" s="9">
        <v>2010</v>
      </c>
      <c r="R27" s="9">
        <v>2011</v>
      </c>
      <c r="S27" s="9">
        <v>2012</v>
      </c>
      <c r="T27" s="9">
        <v>2013</v>
      </c>
      <c r="U27" s="9">
        <v>2014</v>
      </c>
      <c r="V27" s="9">
        <v>2015</v>
      </c>
      <c r="W27" s="9">
        <v>2016</v>
      </c>
      <c r="X27" s="9">
        <v>2017</v>
      </c>
      <c r="Y27" s="9">
        <v>2018</v>
      </c>
      <c r="Z27" s="9">
        <v>2019</v>
      </c>
      <c r="AA27" s="9">
        <v>2020</v>
      </c>
      <c r="AB27" s="9">
        <v>2021</v>
      </c>
      <c r="AC27" s="9">
        <v>2022</v>
      </c>
      <c r="AD27" s="9">
        <v>2023</v>
      </c>
    </row>
    <row r="28" spans="1:31" ht="13.4" customHeight="1" x14ac:dyDescent="0.3">
      <c r="A28" s="6" t="s">
        <v>2</v>
      </c>
      <c r="B28" s="21">
        <v>0</v>
      </c>
      <c r="C28" s="21">
        <v>3338.7771360286793</v>
      </c>
      <c r="D28" s="21">
        <v>3827.2256522605053</v>
      </c>
      <c r="E28" s="41">
        <v>6626.9667396932882</v>
      </c>
      <c r="F28" s="41">
        <v>6722.299674699595</v>
      </c>
      <c r="G28" s="41">
        <v>6297.8490340569606</v>
      </c>
      <c r="H28" s="41">
        <v>4338.4120029210644</v>
      </c>
      <c r="I28" s="41">
        <v>2239.0957976498703</v>
      </c>
      <c r="J28" s="41">
        <v>2694.9810794662412</v>
      </c>
      <c r="K28" s="41">
        <v>2975.8680209785566</v>
      </c>
      <c r="L28" s="41">
        <v>5465.0468034256119</v>
      </c>
      <c r="M28" s="41">
        <v>9027.6505344220932</v>
      </c>
      <c r="N28" s="41">
        <v>8385.0162650202474</v>
      </c>
      <c r="O28" s="41">
        <v>4357.1665670849106</v>
      </c>
      <c r="P28" s="41">
        <v>3630</v>
      </c>
      <c r="Q28" s="41">
        <v>1825</v>
      </c>
      <c r="R28" s="41">
        <v>6746</v>
      </c>
      <c r="S28" s="41">
        <v>16360</v>
      </c>
      <c r="T28" s="41">
        <v>14645</v>
      </c>
      <c r="U28" s="41">
        <v>17460</v>
      </c>
      <c r="V28" s="41">
        <v>19357.13</v>
      </c>
      <c r="W28" s="41">
        <v>15461.21</v>
      </c>
      <c r="X28" s="41">
        <v>16874.246749999998</v>
      </c>
      <c r="Y28" s="41">
        <v>15561.13027</v>
      </c>
      <c r="Z28" s="41">
        <v>12982.96099999999</v>
      </c>
      <c r="AA28" s="41">
        <v>9292</v>
      </c>
      <c r="AB28" s="41">
        <v>12450</v>
      </c>
      <c r="AC28" s="41">
        <v>11409</v>
      </c>
      <c r="AD28" s="41">
        <v>4664.5027699999991</v>
      </c>
    </row>
    <row r="29" spans="1:31" ht="13.4" customHeight="1" x14ac:dyDescent="0.3">
      <c r="A29" s="6" t="s">
        <v>13</v>
      </c>
      <c r="B29" s="21">
        <v>216.75629024762662</v>
      </c>
      <c r="C29" s="21">
        <v>3020.6466175396663</v>
      </c>
      <c r="D29" s="21">
        <v>5842.12972183496</v>
      </c>
      <c r="E29" s="21">
        <v>3286.1979685321649</v>
      </c>
      <c r="F29" s="21">
        <v>3087.0344552877909</v>
      </c>
      <c r="G29" s="21">
        <v>4149.2398592577838</v>
      </c>
      <c r="H29" s="21">
        <v>3784.106751643099</v>
      </c>
      <c r="I29" s="21">
        <v>7070.3047201752634</v>
      </c>
      <c r="J29" s="21">
        <v>7999.7344486490074</v>
      </c>
      <c r="K29" s="21">
        <v>9227.9094469893116</v>
      </c>
      <c r="L29" s="21">
        <v>16739.693288189603</v>
      </c>
      <c r="M29" s="21">
        <v>10943.337980481974</v>
      </c>
      <c r="N29" s="21">
        <v>4789.4509725818225</v>
      </c>
      <c r="O29" s="21">
        <v>4156.2450043152085</v>
      </c>
      <c r="P29" s="21">
        <v>3336.9670000000001</v>
      </c>
      <c r="Q29" s="21">
        <v>3166.2750000000001</v>
      </c>
      <c r="R29" s="21">
        <v>3772.3426099999997</v>
      </c>
      <c r="S29" s="21">
        <v>2008.7300299999999</v>
      </c>
      <c r="T29" s="21">
        <v>1409</v>
      </c>
      <c r="U29" s="21">
        <v>1149</v>
      </c>
      <c r="V29" s="21">
        <v>1230.8905600000001</v>
      </c>
      <c r="W29" s="21">
        <v>1339.61331</v>
      </c>
      <c r="X29" s="21">
        <v>1165.3832500000001</v>
      </c>
      <c r="Y29" s="21">
        <v>1053.9662699999999</v>
      </c>
      <c r="Z29" s="21">
        <v>745.96496000000002</v>
      </c>
      <c r="AA29" s="21">
        <v>658.61721999999986</v>
      </c>
      <c r="AB29" s="21">
        <v>631.38958999999988</v>
      </c>
      <c r="AC29" s="21">
        <v>708.73671999999999</v>
      </c>
      <c r="AD29" s="21">
        <v>727.24014000000011</v>
      </c>
    </row>
    <row r="30" spans="1:31" ht="13.4" customHeight="1" x14ac:dyDescent="0.3">
      <c r="A30" s="6" t="s">
        <v>16</v>
      </c>
      <c r="B30" s="21">
        <v>0</v>
      </c>
      <c r="C30" s="21">
        <v>0</v>
      </c>
      <c r="D30" s="21">
        <v>1276.6049259775609</v>
      </c>
      <c r="E30" s="34">
        <v>2887.8709420434175</v>
      </c>
      <c r="F30" s="34">
        <v>4282.0155347540322</v>
      </c>
      <c r="G30" s="34">
        <v>2921.06486091748</v>
      </c>
      <c r="H30" s="34">
        <v>3584.943238398725</v>
      </c>
      <c r="I30" s="34">
        <v>2589.1256721768568</v>
      </c>
      <c r="J30" s="34">
        <v>1858.8594569474872</v>
      </c>
      <c r="K30" s="34" t="s">
        <v>0</v>
      </c>
      <c r="L30" s="34" t="s">
        <v>0</v>
      </c>
      <c r="M30" s="34" t="s">
        <v>0</v>
      </c>
      <c r="N30" s="34" t="s">
        <v>0</v>
      </c>
      <c r="O30" s="34" t="s">
        <v>0</v>
      </c>
      <c r="P30" s="34" t="s">
        <v>0</v>
      </c>
      <c r="Q30" s="34" t="s">
        <v>0</v>
      </c>
      <c r="R30" s="34" t="s">
        <v>0</v>
      </c>
      <c r="S30" s="34" t="s">
        <v>0</v>
      </c>
      <c r="T30" s="34" t="s">
        <v>0</v>
      </c>
      <c r="U30" s="34" t="s">
        <v>0</v>
      </c>
      <c r="V30" s="34" t="s">
        <v>0</v>
      </c>
      <c r="W30" s="34" t="s">
        <v>0</v>
      </c>
      <c r="X30" s="34" t="s">
        <v>0</v>
      </c>
      <c r="Y30" s="34" t="s">
        <v>0</v>
      </c>
      <c r="Z30" s="34" t="s">
        <v>0</v>
      </c>
      <c r="AA30" s="34" t="s">
        <v>0</v>
      </c>
      <c r="AB30" s="34" t="s">
        <v>0</v>
      </c>
      <c r="AC30" s="34" t="s">
        <v>0</v>
      </c>
      <c r="AD30" s="34" t="s">
        <v>0</v>
      </c>
    </row>
    <row r="31" spans="1:31" ht="13.4" customHeight="1" x14ac:dyDescent="0.3">
      <c r="A31" s="7" t="s">
        <v>19</v>
      </c>
      <c r="B31" s="42">
        <f t="shared" ref="B31:Y31" si="6">SUM(B28:B30)</f>
        <v>216.75629024762662</v>
      </c>
      <c r="C31" s="42">
        <f t="shared" si="6"/>
        <v>6359.423753568346</v>
      </c>
      <c r="D31" s="42">
        <f t="shared" si="6"/>
        <v>10945.960300073026</v>
      </c>
      <c r="E31" s="42">
        <f t="shared" si="6"/>
        <v>12801.03565026887</v>
      </c>
      <c r="F31" s="42">
        <f t="shared" si="6"/>
        <v>14091.349664741418</v>
      </c>
      <c r="G31" s="42">
        <f t="shared" si="6"/>
        <v>13368.153754232224</v>
      </c>
      <c r="H31" s="42">
        <f t="shared" si="6"/>
        <v>11707.46199296289</v>
      </c>
      <c r="I31" s="42">
        <f t="shared" si="6"/>
        <v>11898.52619000199</v>
      </c>
      <c r="J31" s="42">
        <f t="shared" si="6"/>
        <v>12553.574985062736</v>
      </c>
      <c r="K31" s="42">
        <f t="shared" si="6"/>
        <v>12203.777467967868</v>
      </c>
      <c r="L31" s="42">
        <f t="shared" si="6"/>
        <v>22204.740091615215</v>
      </c>
      <c r="M31" s="42">
        <f t="shared" si="6"/>
        <v>19970.988514904067</v>
      </c>
      <c r="N31" s="42">
        <f t="shared" si="6"/>
        <v>13174.46723760207</v>
      </c>
      <c r="O31" s="42">
        <f t="shared" si="6"/>
        <v>8513.41157140012</v>
      </c>
      <c r="P31" s="42">
        <f t="shared" si="6"/>
        <v>6966.9670000000006</v>
      </c>
      <c r="Q31" s="42">
        <f t="shared" si="6"/>
        <v>4991.2749999999996</v>
      </c>
      <c r="R31" s="42">
        <f t="shared" si="6"/>
        <v>10518.34261</v>
      </c>
      <c r="S31" s="42">
        <f t="shared" si="6"/>
        <v>18368.730029999999</v>
      </c>
      <c r="T31" s="42">
        <f t="shared" si="6"/>
        <v>16054</v>
      </c>
      <c r="U31" s="42">
        <f t="shared" si="6"/>
        <v>18609</v>
      </c>
      <c r="V31" s="42">
        <f t="shared" si="6"/>
        <v>20588.020560000001</v>
      </c>
      <c r="W31" s="42">
        <f t="shared" si="6"/>
        <v>16800.82331</v>
      </c>
      <c r="X31" s="42">
        <f t="shared" si="6"/>
        <v>18039.629999999997</v>
      </c>
      <c r="Y31" s="42">
        <f t="shared" si="6"/>
        <v>16615.096539999999</v>
      </c>
      <c r="Z31" s="42">
        <f>SUM(Z28:Z30)</f>
        <v>13728.92595999999</v>
      </c>
      <c r="AA31" s="42">
        <f>SUM(AA28:AA30)</f>
        <v>9950.6172200000001</v>
      </c>
      <c r="AB31" s="42">
        <f>SUM(AB28:AB30)</f>
        <v>13081.389590000001</v>
      </c>
      <c r="AC31" s="42">
        <f>SUM(AC28:AC30)</f>
        <v>12117.736720000001</v>
      </c>
      <c r="AD31" s="42">
        <f>SUM(AD28:AD30)</f>
        <v>5391.742909999999</v>
      </c>
    </row>
    <row r="32" spans="1:31" ht="13.4" customHeight="1" x14ac:dyDescent="0.3">
      <c r="S32" s="40"/>
      <c r="T32" s="40"/>
      <c r="U32" s="40"/>
    </row>
    <row r="33" spans="1:30" ht="13.4" customHeight="1" x14ac:dyDescent="0.3">
      <c r="AC33" s="37"/>
      <c r="AD33" s="37"/>
    </row>
    <row r="34" spans="1:30" ht="15.75" customHeight="1" x14ac:dyDescent="0.3">
      <c r="A34" s="1" t="s">
        <v>20</v>
      </c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30" ht="13.4" customHeight="1" x14ac:dyDescent="0.3">
      <c r="A35" s="7"/>
      <c r="B35" s="8">
        <v>1995</v>
      </c>
      <c r="C35" s="8">
        <v>1996</v>
      </c>
      <c r="D35" s="8">
        <v>1997</v>
      </c>
      <c r="E35" s="8">
        <v>1998</v>
      </c>
      <c r="F35" s="8">
        <v>1999</v>
      </c>
      <c r="G35" s="8">
        <v>2000</v>
      </c>
      <c r="H35" s="8">
        <v>2001</v>
      </c>
      <c r="I35" s="8">
        <v>2002</v>
      </c>
      <c r="J35" s="8">
        <v>2003</v>
      </c>
      <c r="K35" s="8">
        <v>2004</v>
      </c>
      <c r="L35" s="8">
        <v>2005</v>
      </c>
      <c r="M35" s="8">
        <v>2006</v>
      </c>
      <c r="N35" s="8">
        <v>2007</v>
      </c>
      <c r="O35" s="8">
        <v>2008</v>
      </c>
      <c r="P35" s="9">
        <v>2009</v>
      </c>
      <c r="Q35" s="9">
        <v>2010</v>
      </c>
      <c r="R35" s="9">
        <v>2011</v>
      </c>
      <c r="S35" s="9">
        <v>2012</v>
      </c>
      <c r="T35" s="9">
        <v>2013</v>
      </c>
      <c r="U35" s="9">
        <v>2014</v>
      </c>
      <c r="V35" s="9">
        <v>2015</v>
      </c>
      <c r="W35" s="9">
        <v>2016</v>
      </c>
      <c r="X35" s="9">
        <v>2017</v>
      </c>
      <c r="Y35" s="9">
        <v>2018</v>
      </c>
      <c r="Z35" s="9">
        <v>2019</v>
      </c>
      <c r="AA35" s="9">
        <v>2020</v>
      </c>
      <c r="AB35" s="9">
        <v>2021</v>
      </c>
      <c r="AC35" s="9">
        <v>2022</v>
      </c>
      <c r="AD35" s="9">
        <v>2023</v>
      </c>
    </row>
    <row r="36" spans="1:30" ht="13.4" customHeight="1" x14ac:dyDescent="0.3">
      <c r="A36" s="16" t="s">
        <v>4</v>
      </c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21">
        <f t="shared" ref="L36:AD36" si="7">SUM(L37:L39)</f>
        <v>308070.25644360343</v>
      </c>
      <c r="M36" s="21">
        <f t="shared" si="7"/>
        <v>541023.73365199484</v>
      </c>
      <c r="N36" s="21">
        <f t="shared" si="7"/>
        <v>665480.31600610761</v>
      </c>
      <c r="O36" s="21">
        <f t="shared" si="7"/>
        <v>726687.31328420632</v>
      </c>
      <c r="P36" s="21">
        <f t="shared" si="7"/>
        <v>678529</v>
      </c>
      <c r="Q36" s="21">
        <f t="shared" si="7"/>
        <v>710227</v>
      </c>
      <c r="R36" s="21">
        <f t="shared" si="7"/>
        <v>752443</v>
      </c>
      <c r="S36" s="21">
        <f t="shared" si="7"/>
        <v>728937</v>
      </c>
      <c r="T36" s="21">
        <f t="shared" si="7"/>
        <v>376406</v>
      </c>
      <c r="U36" s="21">
        <f t="shared" si="7"/>
        <v>403264</v>
      </c>
      <c r="V36" s="21">
        <f t="shared" si="7"/>
        <v>413923</v>
      </c>
      <c r="W36" s="21">
        <f t="shared" si="7"/>
        <v>435644</v>
      </c>
      <c r="X36" s="21">
        <f t="shared" si="7"/>
        <v>494419</v>
      </c>
      <c r="Y36" s="21">
        <f t="shared" si="7"/>
        <v>593261</v>
      </c>
      <c r="Z36" s="21">
        <f t="shared" si="7"/>
        <v>692139</v>
      </c>
      <c r="AA36" s="21">
        <f t="shared" si="7"/>
        <v>744618</v>
      </c>
      <c r="AB36" s="21">
        <f t="shared" si="7"/>
        <v>915890</v>
      </c>
      <c r="AC36" s="21">
        <f t="shared" si="7"/>
        <v>1037571</v>
      </c>
      <c r="AD36" s="21">
        <f t="shared" si="7"/>
        <v>1149277</v>
      </c>
    </row>
    <row r="37" spans="1:30" ht="13.4" customHeight="1" x14ac:dyDescent="0.3">
      <c r="A37" s="18" t="s">
        <v>21</v>
      </c>
      <c r="B37" s="18"/>
      <c r="C37" s="18"/>
      <c r="D37" s="18"/>
      <c r="E37" s="17"/>
      <c r="F37" s="17"/>
      <c r="G37" s="17"/>
      <c r="H37" s="17"/>
      <c r="I37" s="17"/>
      <c r="J37" s="17"/>
      <c r="K37" s="17"/>
      <c r="L37" s="21">
        <v>291985.18841333059</v>
      </c>
      <c r="M37" s="21">
        <v>509491.6683263625</v>
      </c>
      <c r="N37" s="21">
        <v>623117.00856403098</v>
      </c>
      <c r="O37" s="21">
        <v>681485.95897231624</v>
      </c>
      <c r="P37" s="21">
        <v>635965</v>
      </c>
      <c r="Q37" s="21">
        <v>660495</v>
      </c>
      <c r="R37" s="43">
        <v>705329</v>
      </c>
      <c r="S37" s="43">
        <v>683174</v>
      </c>
      <c r="T37" s="43">
        <v>352545</v>
      </c>
      <c r="U37" s="43">
        <v>380045</v>
      </c>
      <c r="V37" s="43">
        <v>391034</v>
      </c>
      <c r="W37" s="43">
        <v>412086</v>
      </c>
      <c r="X37" s="43">
        <v>470844</v>
      </c>
      <c r="Y37" s="43">
        <v>565160</v>
      </c>
      <c r="Z37" s="43">
        <v>661375</v>
      </c>
      <c r="AA37" s="43">
        <v>712637</v>
      </c>
      <c r="AB37" s="43">
        <v>871605</v>
      </c>
      <c r="AC37" s="43">
        <v>989898</v>
      </c>
      <c r="AD37" s="43">
        <v>1097636</v>
      </c>
    </row>
    <row r="38" spans="1:30" ht="13.4" customHeight="1" x14ac:dyDescent="0.3">
      <c r="A38" s="18" t="s">
        <v>7</v>
      </c>
      <c r="B38" s="18"/>
      <c r="C38" s="18"/>
      <c r="D38" s="18"/>
      <c r="L38" s="21">
        <v>14490.63727876253</v>
      </c>
      <c r="M38" s="21">
        <v>28304.189072561905</v>
      </c>
      <c r="N38" s="21">
        <v>38606.486091747989</v>
      </c>
      <c r="O38" s="21">
        <v>41918.774480515167</v>
      </c>
      <c r="P38" s="21">
        <v>39911</v>
      </c>
      <c r="Q38" s="21">
        <v>47126</v>
      </c>
      <c r="R38" s="43">
        <v>44870</v>
      </c>
      <c r="S38" s="43">
        <v>43557</v>
      </c>
      <c r="T38" s="43">
        <v>22810</v>
      </c>
      <c r="U38" s="43">
        <v>22390</v>
      </c>
      <c r="V38" s="43">
        <v>22281</v>
      </c>
      <c r="W38" s="43">
        <v>23027</v>
      </c>
      <c r="X38" s="43">
        <v>23052</v>
      </c>
      <c r="Y38" s="43">
        <v>27431</v>
      </c>
      <c r="Z38" s="43">
        <v>30017</v>
      </c>
      <c r="AA38" s="43">
        <v>31112</v>
      </c>
      <c r="AB38" s="43">
        <v>41965</v>
      </c>
      <c r="AC38" s="43">
        <v>45013</v>
      </c>
      <c r="AD38" s="43">
        <v>49536</v>
      </c>
    </row>
    <row r="39" spans="1:30" ht="13.4" customHeight="1" x14ac:dyDescent="0.3">
      <c r="A39" s="18" t="s">
        <v>22</v>
      </c>
      <c r="B39" s="18"/>
      <c r="C39" s="18"/>
      <c r="D39" s="18"/>
      <c r="E39" s="44"/>
      <c r="F39" s="44"/>
      <c r="G39" s="44"/>
      <c r="H39" s="44"/>
      <c r="I39" s="44"/>
      <c r="J39" s="44"/>
      <c r="K39" s="44"/>
      <c r="L39" s="21">
        <v>1594.4307515103233</v>
      </c>
      <c r="M39" s="21">
        <v>3227.8762530704371</v>
      </c>
      <c r="N39" s="21">
        <v>3756.8213503286192</v>
      </c>
      <c r="O39" s="21">
        <v>3282.5798313748919</v>
      </c>
      <c r="P39" s="21">
        <v>2653</v>
      </c>
      <c r="Q39" s="21">
        <v>2606</v>
      </c>
      <c r="R39" s="43">
        <v>2244</v>
      </c>
      <c r="S39" s="43">
        <v>2206</v>
      </c>
      <c r="T39" s="43">
        <v>1051</v>
      </c>
      <c r="U39" s="43">
        <v>829</v>
      </c>
      <c r="V39" s="43">
        <v>608</v>
      </c>
      <c r="W39" s="43">
        <v>531</v>
      </c>
      <c r="X39" s="43">
        <v>523</v>
      </c>
      <c r="Y39" s="43">
        <v>670</v>
      </c>
      <c r="Z39" s="43">
        <v>747</v>
      </c>
      <c r="AA39" s="43">
        <v>869</v>
      </c>
      <c r="AB39" s="43">
        <v>2320</v>
      </c>
      <c r="AC39" s="43">
        <v>2660</v>
      </c>
      <c r="AD39" s="43">
        <v>2105</v>
      </c>
    </row>
    <row r="40" spans="1:30" ht="13.4" customHeight="1" x14ac:dyDescent="0.3">
      <c r="A40" s="16" t="s">
        <v>10</v>
      </c>
      <c r="B40" s="16"/>
      <c r="C40" s="16"/>
      <c r="D40" s="16"/>
      <c r="E40" s="44"/>
      <c r="F40" s="44"/>
      <c r="G40" s="44"/>
      <c r="H40" s="44"/>
      <c r="I40" s="44"/>
      <c r="J40" s="44"/>
      <c r="K40" s="44"/>
      <c r="L40" s="21">
        <v>24160.808524862245</v>
      </c>
      <c r="M40" s="21">
        <v>42042.089889132309</v>
      </c>
      <c r="N40" s="21">
        <v>53355.772422492191</v>
      </c>
      <c r="O40" s="21">
        <v>59346.843258315086</v>
      </c>
      <c r="P40" s="21">
        <v>64062</v>
      </c>
      <c r="Q40" s="21">
        <v>54123</v>
      </c>
      <c r="R40" s="21">
        <v>56514</v>
      </c>
      <c r="S40" s="21">
        <v>48789</v>
      </c>
      <c r="T40" s="21">
        <v>25574</v>
      </c>
      <c r="U40" s="21">
        <v>24376</v>
      </c>
      <c r="V40" s="21">
        <v>21467</v>
      </c>
      <c r="W40" s="21">
        <v>19342</v>
      </c>
      <c r="X40" s="21">
        <v>19695</v>
      </c>
      <c r="Y40" s="21">
        <v>21035</v>
      </c>
      <c r="Z40" s="21">
        <v>26965</v>
      </c>
      <c r="AA40" s="21">
        <v>33287</v>
      </c>
      <c r="AB40" s="43">
        <v>39700</v>
      </c>
      <c r="AC40" s="43">
        <v>47604</v>
      </c>
      <c r="AD40" s="43">
        <v>55435</v>
      </c>
    </row>
    <row r="41" spans="1:30" ht="13.4" customHeight="1" x14ac:dyDescent="0.3">
      <c r="A41" s="16" t="s">
        <v>23</v>
      </c>
      <c r="B41" s="16"/>
      <c r="C41" s="16"/>
      <c r="D41" s="16"/>
      <c r="L41" s="21">
        <v>0</v>
      </c>
      <c r="M41" s="21">
        <v>676.9899754365</v>
      </c>
      <c r="N41" s="21">
        <v>2323.3419637522402</v>
      </c>
      <c r="O41" s="21">
        <v>629.22392617672438</v>
      </c>
      <c r="P41" s="21">
        <v>276</v>
      </c>
      <c r="Q41" s="21">
        <v>227</v>
      </c>
      <c r="R41" s="21">
        <v>275</v>
      </c>
      <c r="S41" s="21">
        <v>276</v>
      </c>
      <c r="T41" s="21">
        <v>150</v>
      </c>
      <c r="U41" s="21">
        <v>167</v>
      </c>
      <c r="V41" s="21">
        <v>183</v>
      </c>
      <c r="W41" s="21">
        <v>190</v>
      </c>
      <c r="X41" s="21">
        <v>225</v>
      </c>
      <c r="Y41" s="21">
        <v>279</v>
      </c>
      <c r="Z41" s="21">
        <v>348</v>
      </c>
      <c r="AA41" s="21">
        <v>415</v>
      </c>
      <c r="AB41" s="43">
        <v>435</v>
      </c>
      <c r="AC41" s="43">
        <v>591</v>
      </c>
      <c r="AD41" s="43">
        <v>758</v>
      </c>
    </row>
    <row r="42" spans="1:30" ht="13.4" customHeight="1" x14ac:dyDescent="0.3">
      <c r="A42" s="16" t="s">
        <v>24</v>
      </c>
      <c r="B42" s="16"/>
      <c r="C42" s="16"/>
      <c r="D42" s="16"/>
      <c r="L42" s="21">
        <v>19157.538338976297</v>
      </c>
      <c r="M42" s="21">
        <v>21778.098652326891</v>
      </c>
      <c r="N42" s="21">
        <v>28508.132510124142</v>
      </c>
      <c r="O42" s="21">
        <v>28266.791051151828</v>
      </c>
      <c r="P42" s="21">
        <v>37081</v>
      </c>
      <c r="Q42" s="21">
        <v>35476</v>
      </c>
      <c r="R42" s="21">
        <v>30674</v>
      </c>
      <c r="S42" s="21">
        <v>26803</v>
      </c>
      <c r="T42" s="21">
        <v>11436</v>
      </c>
      <c r="U42" s="21">
        <v>10106</v>
      </c>
      <c r="V42" s="21">
        <v>9037</v>
      </c>
      <c r="W42" s="21">
        <v>10173</v>
      </c>
      <c r="X42" s="21">
        <v>10740</v>
      </c>
      <c r="Y42" s="21">
        <v>13530</v>
      </c>
      <c r="Z42" s="21">
        <v>17707</v>
      </c>
      <c r="AA42" s="21">
        <v>21256</v>
      </c>
      <c r="AB42" s="43">
        <v>20387</v>
      </c>
      <c r="AC42" s="43">
        <v>30079</v>
      </c>
      <c r="AD42" s="43">
        <v>29996</v>
      </c>
    </row>
    <row r="43" spans="1:30" ht="13.4" customHeight="1" x14ac:dyDescent="0.3">
      <c r="A43" s="16" t="s">
        <v>25</v>
      </c>
      <c r="B43" s="16"/>
      <c r="C43" s="16"/>
      <c r="D43" s="16"/>
      <c r="L43" s="21">
        <v>0</v>
      </c>
      <c r="M43" s="21">
        <v>151.82898492996082</v>
      </c>
      <c r="N43" s="21">
        <v>0</v>
      </c>
      <c r="O43" s="21">
        <v>261.36891721436626</v>
      </c>
      <c r="P43" s="21">
        <v>318</v>
      </c>
      <c r="Q43" s="21">
        <v>149</v>
      </c>
      <c r="R43" s="21">
        <v>45</v>
      </c>
      <c r="S43" s="21">
        <v>52</v>
      </c>
      <c r="T43" s="21">
        <v>61</v>
      </c>
      <c r="U43" s="21">
        <v>53</v>
      </c>
      <c r="V43" s="21">
        <v>16</v>
      </c>
      <c r="W43" s="21">
        <v>11</v>
      </c>
      <c r="X43" s="21">
        <v>4</v>
      </c>
      <c r="Y43" s="21">
        <v>-1</v>
      </c>
      <c r="Z43" s="21">
        <v>5</v>
      </c>
      <c r="AA43" s="21">
        <v>0</v>
      </c>
      <c r="AB43" s="21">
        <v>-1</v>
      </c>
      <c r="AC43" s="21">
        <v>-1</v>
      </c>
      <c r="AD43" s="21">
        <v>-3</v>
      </c>
    </row>
    <row r="44" spans="1:30" ht="13.4" customHeight="1" x14ac:dyDescent="0.3">
      <c r="A44" s="7" t="s">
        <v>19</v>
      </c>
      <c r="B44" s="7"/>
      <c r="C44" s="7"/>
      <c r="D44" s="7"/>
      <c r="E44" s="45"/>
      <c r="F44" s="45"/>
      <c r="G44" s="45"/>
      <c r="H44" s="45"/>
      <c r="I44" s="45"/>
      <c r="J44" s="45"/>
      <c r="K44" s="45"/>
      <c r="L44" s="42">
        <f t="shared" ref="L44:AD44" si="8">SUM(L36,L40:L43)</f>
        <v>351388.60330744192</v>
      </c>
      <c r="M44" s="42">
        <f t="shared" si="8"/>
        <v>605672.74115382042</v>
      </c>
      <c r="N44" s="42">
        <f t="shared" si="8"/>
        <v>749667.56290247617</v>
      </c>
      <c r="O44" s="42">
        <f t="shared" si="8"/>
        <v>815191.54043706425</v>
      </c>
      <c r="P44" s="42">
        <f t="shared" si="8"/>
        <v>780266</v>
      </c>
      <c r="Q44" s="42">
        <f t="shared" si="8"/>
        <v>800202</v>
      </c>
      <c r="R44" s="42">
        <f t="shared" si="8"/>
        <v>839951</v>
      </c>
      <c r="S44" s="42">
        <f t="shared" si="8"/>
        <v>804857</v>
      </c>
      <c r="T44" s="42">
        <f t="shared" si="8"/>
        <v>413627</v>
      </c>
      <c r="U44" s="42">
        <f t="shared" si="8"/>
        <v>437966</v>
      </c>
      <c r="V44" s="42">
        <f t="shared" si="8"/>
        <v>444626</v>
      </c>
      <c r="W44" s="42">
        <f t="shared" si="8"/>
        <v>465360</v>
      </c>
      <c r="X44" s="42">
        <f t="shared" si="8"/>
        <v>525083</v>
      </c>
      <c r="Y44" s="42">
        <f t="shared" si="8"/>
        <v>628104</v>
      </c>
      <c r="Z44" s="42">
        <f t="shared" si="8"/>
        <v>737164</v>
      </c>
      <c r="AA44" s="42">
        <f t="shared" si="8"/>
        <v>799576</v>
      </c>
      <c r="AB44" s="42">
        <f t="shared" si="8"/>
        <v>976411</v>
      </c>
      <c r="AC44" s="42">
        <f t="shared" si="8"/>
        <v>1115844</v>
      </c>
      <c r="AD44" s="42">
        <f t="shared" si="8"/>
        <v>1235463</v>
      </c>
    </row>
    <row r="45" spans="1:30" ht="13.4" customHeight="1" x14ac:dyDescent="0.3">
      <c r="A45" s="46"/>
      <c r="B45" s="46"/>
      <c r="C45" s="46"/>
      <c r="D45" s="46"/>
      <c r="E45" s="44"/>
      <c r="F45" s="44"/>
      <c r="G45" s="44"/>
      <c r="H45" s="44"/>
      <c r="I45" s="44"/>
      <c r="J45" s="44"/>
      <c r="K45" s="44"/>
      <c r="L45" s="44"/>
      <c r="M45" s="44"/>
      <c r="S45" s="40"/>
      <c r="T45" s="40"/>
      <c r="AD45" s="40" t="s">
        <v>29</v>
      </c>
    </row>
    <row r="46" spans="1:30" ht="13.4" customHeight="1" x14ac:dyDescent="0.3">
      <c r="A46" s="47" t="s">
        <v>26</v>
      </c>
      <c r="B46" s="48"/>
      <c r="C46" s="48"/>
      <c r="D46" s="48"/>
      <c r="J46" s="17"/>
      <c r="K46" s="39"/>
      <c r="L46" s="21"/>
      <c r="M46" s="21"/>
      <c r="N46" s="21"/>
      <c r="O46" s="21"/>
      <c r="T46" s="40"/>
    </row>
    <row r="47" spans="1:30" ht="13.4" customHeight="1" x14ac:dyDescent="0.3">
      <c r="A47" s="47" t="s">
        <v>27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30" ht="13.4" customHeight="1" x14ac:dyDescent="0.3">
      <c r="A48" s="47" t="s">
        <v>28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3.4" customHeight="1" x14ac:dyDescent="0.3">
      <c r="A49" s="49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3.4" customHeight="1" x14ac:dyDescent="0.3">
      <c r="A50" s="49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3.4" customHeight="1" x14ac:dyDescent="0.3">
      <c r="A51" s="4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20" ht="13.4" customHeight="1" x14ac:dyDescent="0.3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20" ht="13.4" customHeight="1" x14ac:dyDescent="0.3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ht="13.4" customHeight="1" x14ac:dyDescent="0.3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20" ht="13.4" customHeight="1" x14ac:dyDescent="0.3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20" ht="13.4" customHeight="1" x14ac:dyDescent="0.3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20" ht="13.4" customHeight="1" x14ac:dyDescent="0.3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20" ht="13.4" customHeight="1" x14ac:dyDescent="0.3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20" ht="13.4" customHeight="1" x14ac:dyDescent="0.3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20" ht="13.4" customHeight="1" x14ac:dyDescent="0.3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20" ht="13.4" customHeight="1" x14ac:dyDescent="0.3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20" ht="13.4" customHeight="1" x14ac:dyDescent="0.3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20" ht="13.4" customHeight="1" x14ac:dyDescent="0.3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20" ht="13.4" customHeight="1" x14ac:dyDescent="0.3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4:15" ht="13.4" customHeight="1" x14ac:dyDescent="0.3">
      <c r="D65" s="21"/>
      <c r="I65" s="21"/>
      <c r="J65" s="21"/>
      <c r="K65" s="21"/>
      <c r="L65" s="21"/>
      <c r="M65" s="21"/>
      <c r="N65" s="21"/>
      <c r="O65" s="21"/>
    </row>
    <row r="66" spans="4:15" ht="13.4" customHeight="1" x14ac:dyDescent="0.3">
      <c r="D66" s="21"/>
      <c r="I66" s="21"/>
      <c r="J66" s="21"/>
      <c r="K66" s="21"/>
      <c r="L66" s="21"/>
      <c r="M66" s="21"/>
      <c r="N66" s="21"/>
      <c r="O66" s="21"/>
    </row>
    <row r="67" spans="4:15" ht="13.4" customHeight="1" x14ac:dyDescent="0.3">
      <c r="I67" s="21"/>
      <c r="J67" s="21"/>
      <c r="K67" s="21"/>
      <c r="L67" s="21"/>
      <c r="M67" s="21"/>
      <c r="N67" s="21"/>
      <c r="O67" s="21"/>
    </row>
    <row r="68" spans="4:15" ht="13.4" customHeight="1" x14ac:dyDescent="0.3">
      <c r="I68" s="21"/>
      <c r="J68" s="21"/>
      <c r="K68" s="21"/>
      <c r="L68" s="21"/>
      <c r="M68" s="21"/>
      <c r="N68" s="21"/>
      <c r="O68" s="21"/>
    </row>
    <row r="69" spans="4:15" ht="13.4" customHeight="1" x14ac:dyDescent="0.3">
      <c r="I69" s="21"/>
      <c r="J69" s="21"/>
      <c r="K69" s="21"/>
      <c r="L69" s="21"/>
      <c r="M69" s="21"/>
      <c r="N69" s="21"/>
      <c r="O69" s="21"/>
    </row>
    <row r="70" spans="4:15" ht="13.4" customHeight="1" x14ac:dyDescent="0.3">
      <c r="I70" s="21"/>
      <c r="J70" s="21"/>
      <c r="K70" s="21"/>
      <c r="L70" s="21"/>
      <c r="M70" s="21"/>
      <c r="N70" s="21"/>
      <c r="O70" s="21"/>
    </row>
  </sheetData>
  <pageMargins left="0.75" right="0.75" top="1" bottom="1" header="0.4921259845" footer="0.4921259845"/>
  <pageSetup paperSize="9" scale="6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A50F-9757-4F71-A75F-F5EAF07AC60C}">
  <sheetPr codeName="Hárok4">
    <pageSetUpPr fitToPage="1"/>
  </sheetPr>
  <dimension ref="A1:AD55"/>
  <sheetViews>
    <sheetView showGridLines="0" workbookViewId="0">
      <pane xSplit="1" ySplit="2" topLeftCell="W3" activePane="bottomRight" state="frozen"/>
      <selection activeCell="A47" sqref="A47"/>
      <selection pane="topRight" activeCell="A47" sqref="A47"/>
      <selection pane="bottomLeft" activeCell="A47" sqref="A47"/>
      <selection pane="bottomRight" activeCell="AA9" sqref="AA9:AD9"/>
    </sheetView>
  </sheetViews>
  <sheetFormatPr defaultColWidth="9.26953125" defaultRowHeight="13.4" customHeight="1" x14ac:dyDescent="0.3"/>
  <cols>
    <col min="1" max="1" width="37.7265625" style="6" customWidth="1"/>
    <col min="2" max="11" width="8.7265625" style="6" customWidth="1"/>
    <col min="12" max="27" width="9.26953125" style="6" bestFit="1" customWidth="1"/>
    <col min="28" max="28" width="10.7265625" style="6" customWidth="1"/>
    <col min="29" max="30" width="12.453125" style="6" bestFit="1" customWidth="1"/>
    <col min="31" max="16384" width="9.26953125" style="6"/>
  </cols>
  <sheetData>
    <row r="1" spans="1:30" ht="15.75" customHeight="1" x14ac:dyDescent="0.3">
      <c r="A1" s="1" t="s">
        <v>30</v>
      </c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30" ht="13.4" customHeight="1" x14ac:dyDescent="0.3">
      <c r="A2" s="9"/>
      <c r="B2" s="9">
        <v>1995</v>
      </c>
      <c r="C2" s="9">
        <v>1996</v>
      </c>
      <c r="D2" s="9">
        <v>1997</v>
      </c>
      <c r="E2" s="9">
        <v>1998</v>
      </c>
      <c r="F2" s="9">
        <v>1999</v>
      </c>
      <c r="G2" s="9">
        <v>2000</v>
      </c>
      <c r="H2" s="9">
        <v>2001</v>
      </c>
      <c r="I2" s="9">
        <v>2002</v>
      </c>
      <c r="J2" s="9">
        <v>2003</v>
      </c>
      <c r="K2" s="9">
        <v>2004</v>
      </c>
      <c r="L2" s="9">
        <v>2005</v>
      </c>
      <c r="M2" s="9">
        <v>2006</v>
      </c>
      <c r="N2" s="9">
        <v>2007</v>
      </c>
      <c r="O2" s="9">
        <v>2008</v>
      </c>
      <c r="P2" s="9">
        <v>2009</v>
      </c>
      <c r="Q2" s="9">
        <v>2010</v>
      </c>
      <c r="R2" s="9">
        <v>2011</v>
      </c>
      <c r="S2" s="9">
        <v>2012</v>
      </c>
      <c r="T2" s="9">
        <v>2013</v>
      </c>
      <c r="U2" s="9">
        <v>2014</v>
      </c>
      <c r="V2" s="9">
        <v>2015</v>
      </c>
      <c r="W2" s="9">
        <v>2016</v>
      </c>
      <c r="X2" s="9">
        <v>2017</v>
      </c>
      <c r="Y2" s="9">
        <v>2018</v>
      </c>
      <c r="Z2" s="9">
        <v>2019</v>
      </c>
      <c r="AA2" s="9">
        <v>2020</v>
      </c>
      <c r="AB2" s="9">
        <v>2021</v>
      </c>
      <c r="AC2" s="9">
        <v>2022</v>
      </c>
      <c r="AD2" s="9">
        <v>2023</v>
      </c>
    </row>
    <row r="3" spans="1:30" ht="13.4" customHeight="1" x14ac:dyDescent="0.3">
      <c r="A3" s="53" t="s">
        <v>2</v>
      </c>
      <c r="B3" s="54">
        <f t="shared" ref="B3:W3" si="0">+B4+B11+B12+B13</f>
        <v>1753683.8293632013</v>
      </c>
      <c r="C3" s="54">
        <f t="shared" si="0"/>
        <v>1971345.2820177325</v>
      </c>
      <c r="D3" s="54">
        <f t="shared" si="0"/>
        <v>2045888.5661024826</v>
      </c>
      <c r="E3" s="54">
        <f t="shared" si="0"/>
        <v>2191773.4066365776</v>
      </c>
      <c r="F3" s="54">
        <f t="shared" si="0"/>
        <v>2221988.4009270635</v>
      </c>
      <c r="G3" s="54">
        <f t="shared" si="0"/>
        <v>2628606.4474598994</v>
      </c>
      <c r="H3" s="54">
        <f t="shared" si="0"/>
        <v>2847597.0326632611</v>
      </c>
      <c r="I3" s="54">
        <f t="shared" si="0"/>
        <v>3119557.0965260575</v>
      </c>
      <c r="J3" s="54">
        <f t="shared" si="0"/>
        <v>3327087.7475091689</v>
      </c>
      <c r="K3" s="54">
        <f t="shared" si="0"/>
        <v>3839247.5216695089</v>
      </c>
      <c r="L3" s="54">
        <f t="shared" si="0"/>
        <v>4110308.3930197326</v>
      </c>
      <c r="M3" s="54">
        <f t="shared" si="0"/>
        <v>4484229.7629917786</v>
      </c>
      <c r="N3" s="54">
        <f t="shared" si="0"/>
        <v>4996674.0725957928</v>
      </c>
      <c r="O3" s="54">
        <f t="shared" si="0"/>
        <v>5542348.3810976697</v>
      </c>
      <c r="P3" s="54">
        <f t="shared" si="0"/>
        <v>5148940.0000000009</v>
      </c>
      <c r="Q3" s="54">
        <f t="shared" si="0"/>
        <v>5220777</v>
      </c>
      <c r="R3" s="54">
        <f t="shared" si="0"/>
        <v>5621120</v>
      </c>
      <c r="S3" s="54">
        <f t="shared" si="0"/>
        <v>5709884</v>
      </c>
      <c r="T3" s="54">
        <f t="shared" si="0"/>
        <v>6156292</v>
      </c>
      <c r="U3" s="54">
        <f t="shared" si="0"/>
        <v>6407145</v>
      </c>
      <c r="V3" s="54">
        <f t="shared" si="0"/>
        <v>6815021.5709999995</v>
      </c>
      <c r="W3" s="54">
        <f t="shared" si="0"/>
        <v>7257246.7100000009</v>
      </c>
      <c r="X3" s="54">
        <f t="shared" ref="X3:AD3" si="1">+X4+X11+X13</f>
        <v>7847933.8435804015</v>
      </c>
      <c r="Y3" s="54">
        <f t="shared" si="1"/>
        <v>8731792.4194300026</v>
      </c>
      <c r="Z3" s="54">
        <f t="shared" si="1"/>
        <v>9167759.8453899994</v>
      </c>
      <c r="AA3" s="54">
        <f t="shared" si="1"/>
        <v>9340859.7342300024</v>
      </c>
      <c r="AB3" s="54">
        <f t="shared" si="1"/>
        <v>10071649.304659998</v>
      </c>
      <c r="AC3" s="54">
        <f t="shared" si="1"/>
        <v>11006078.070550002</v>
      </c>
      <c r="AD3" s="54">
        <f t="shared" si="1"/>
        <v>11802557.899360003</v>
      </c>
    </row>
    <row r="4" spans="1:30" ht="13.4" customHeight="1" x14ac:dyDescent="0.3">
      <c r="A4" s="38" t="s">
        <v>3</v>
      </c>
      <c r="B4" s="55">
        <f t="shared" ref="B4:AD4" si="2">B5+B10</f>
        <v>1561295.8905928431</v>
      </c>
      <c r="C4" s="55">
        <f t="shared" si="2"/>
        <v>1818012.6214871458</v>
      </c>
      <c r="D4" s="55">
        <f t="shared" si="2"/>
        <v>1992636.6584712123</v>
      </c>
      <c r="E4" s="55">
        <f t="shared" si="2"/>
        <v>2110331.8491449989</v>
      </c>
      <c r="F4" s="55">
        <f t="shared" si="2"/>
        <v>2130754.6331038089</v>
      </c>
      <c r="G4" s="55">
        <f t="shared" si="2"/>
        <v>2549065.6178474803</v>
      </c>
      <c r="H4" s="55">
        <f t="shared" si="2"/>
        <v>2640708.6786720767</v>
      </c>
      <c r="I4" s="55">
        <f t="shared" si="2"/>
        <v>2815395.2837742316</v>
      </c>
      <c r="J4" s="55">
        <f t="shared" si="2"/>
        <v>2986671.1112690461</v>
      </c>
      <c r="K4" s="55">
        <f t="shared" si="2"/>
        <v>3502473.5723115792</v>
      </c>
      <c r="L4" s="55">
        <f t="shared" si="2"/>
        <v>3772571.9553540042</v>
      </c>
      <c r="M4" s="55">
        <f t="shared" si="2"/>
        <v>4130444.9629016691</v>
      </c>
      <c r="N4" s="55">
        <f t="shared" si="2"/>
        <v>4586911.3534146305</v>
      </c>
      <c r="O4" s="55">
        <f t="shared" si="2"/>
        <v>5168703.9536806429</v>
      </c>
      <c r="P4" s="55">
        <f t="shared" si="2"/>
        <v>4913530.0000000009</v>
      </c>
      <c r="Q4" s="43">
        <f t="shared" si="2"/>
        <v>4999736</v>
      </c>
      <c r="R4" s="43">
        <f t="shared" si="2"/>
        <v>5382730</v>
      </c>
      <c r="S4" s="43">
        <f t="shared" si="2"/>
        <v>5469050</v>
      </c>
      <c r="T4" s="43">
        <f t="shared" si="2"/>
        <v>5891717</v>
      </c>
      <c r="U4" s="43">
        <f t="shared" si="2"/>
        <v>6173183</v>
      </c>
      <c r="V4" s="43">
        <f t="shared" si="2"/>
        <v>6585068.2359999996</v>
      </c>
      <c r="W4" s="43">
        <f t="shared" si="2"/>
        <v>7023669.7100000009</v>
      </c>
      <c r="X4" s="43">
        <f t="shared" si="2"/>
        <v>7603449.8435804015</v>
      </c>
      <c r="Y4" s="43">
        <f t="shared" si="2"/>
        <v>8454391.7492000014</v>
      </c>
      <c r="Z4" s="43">
        <f t="shared" si="2"/>
        <v>8882774.8284000009</v>
      </c>
      <c r="AA4" s="43">
        <f t="shared" si="2"/>
        <v>9006920.1992200017</v>
      </c>
      <c r="AB4" s="43">
        <f t="shared" si="2"/>
        <v>9651301.5382399987</v>
      </c>
      <c r="AC4" s="43">
        <f t="shared" si="2"/>
        <v>10571964.803590002</v>
      </c>
      <c r="AD4" s="43">
        <f t="shared" si="2"/>
        <v>11345998.899360003</v>
      </c>
    </row>
    <row r="5" spans="1:30" ht="13.4" customHeight="1" x14ac:dyDescent="0.3">
      <c r="A5" s="16" t="s">
        <v>4</v>
      </c>
      <c r="B5" s="55">
        <f t="shared" ref="B5:W5" si="3">SUM(B6:B9)</f>
        <v>1561295.8905928431</v>
      </c>
      <c r="C5" s="55">
        <f t="shared" si="3"/>
        <v>1784766.9454955852</v>
      </c>
      <c r="D5" s="55">
        <f t="shared" si="3"/>
        <v>1942475.934408816</v>
      </c>
      <c r="E5" s="55">
        <f t="shared" si="3"/>
        <v>2037334.959835358</v>
      </c>
      <c r="F5" s="55">
        <f t="shared" si="3"/>
        <v>2051360.3199893776</v>
      </c>
      <c r="G5" s="55">
        <f t="shared" si="3"/>
        <v>2225943.3047865634</v>
      </c>
      <c r="H5" s="55">
        <f t="shared" si="3"/>
        <v>2458325.3004049659</v>
      </c>
      <c r="I5" s="55">
        <f t="shared" si="3"/>
        <v>2686318.8939786232</v>
      </c>
      <c r="J5" s="55">
        <f t="shared" si="3"/>
        <v>2843106.8512248555</v>
      </c>
      <c r="K5" s="55">
        <f t="shared" si="3"/>
        <v>3261551.9155729273</v>
      </c>
      <c r="L5" s="55">
        <f t="shared" si="3"/>
        <v>3519920.7495671511</v>
      </c>
      <c r="M5" s="55">
        <f t="shared" si="3"/>
        <v>3968929.5424872199</v>
      </c>
      <c r="N5" s="55">
        <f t="shared" si="3"/>
        <v>4405291.2434442006</v>
      </c>
      <c r="O5" s="55">
        <f t="shared" si="3"/>
        <v>4915686.8955399785</v>
      </c>
      <c r="P5" s="55">
        <f t="shared" si="3"/>
        <v>4675875.0000000009</v>
      </c>
      <c r="Q5" s="55">
        <f t="shared" si="3"/>
        <v>4742719</v>
      </c>
      <c r="R5" s="55">
        <f t="shared" si="3"/>
        <v>5039528</v>
      </c>
      <c r="S5" s="55">
        <f t="shared" si="3"/>
        <v>5202844</v>
      </c>
      <c r="T5" s="55">
        <f t="shared" si="3"/>
        <v>5671949</v>
      </c>
      <c r="U5" s="55">
        <f t="shared" si="3"/>
        <v>5952438</v>
      </c>
      <c r="V5" s="55">
        <f t="shared" si="3"/>
        <v>6360355.2359999996</v>
      </c>
      <c r="W5" s="55">
        <f t="shared" si="3"/>
        <v>6814076.7100000009</v>
      </c>
      <c r="X5" s="55">
        <f t="shared" ref="X5:AD5" si="4">SUM(X6:X9)</f>
        <v>7393356.4058504011</v>
      </c>
      <c r="Y5" s="55">
        <f t="shared" si="4"/>
        <v>8050990.6235300004</v>
      </c>
      <c r="Z5" s="55">
        <f t="shared" si="4"/>
        <v>8666039.0492200013</v>
      </c>
      <c r="AA5" s="55">
        <f t="shared" si="4"/>
        <v>8717047.850610001</v>
      </c>
      <c r="AB5" s="55">
        <f t="shared" si="4"/>
        <v>9452362.8209699988</v>
      </c>
      <c r="AC5" s="55">
        <f t="shared" si="4"/>
        <v>10159732.101220002</v>
      </c>
      <c r="AD5" s="55">
        <f t="shared" si="4"/>
        <v>11088887.103940003</v>
      </c>
    </row>
    <row r="6" spans="1:30" ht="13.4" customHeight="1" x14ac:dyDescent="0.3">
      <c r="A6" s="18" t="s">
        <v>5</v>
      </c>
      <c r="B6" s="55">
        <v>343407.68771161122</v>
      </c>
      <c r="C6" s="55">
        <v>393411.80375755165</v>
      </c>
      <c r="D6" s="55">
        <v>424856.53588262631</v>
      </c>
      <c r="E6" s="55">
        <v>441654.55088627763</v>
      </c>
      <c r="F6" s="55">
        <v>444154.25214100775</v>
      </c>
      <c r="G6" s="55">
        <v>481601.50700391695</v>
      </c>
      <c r="H6" s="55">
        <v>563809.43371174391</v>
      </c>
      <c r="I6" s="55">
        <v>606762.59709221276</v>
      </c>
      <c r="J6" s="55">
        <v>639136.75894576102</v>
      </c>
      <c r="K6" s="55">
        <v>830700.52446391818</v>
      </c>
      <c r="L6" s="55">
        <v>882972.71459868574</v>
      </c>
      <c r="M6" s="55">
        <v>1005799.0620506572</v>
      </c>
      <c r="N6" s="55">
        <v>1101788.2477014733</v>
      </c>
      <c r="O6" s="55">
        <v>1219847.1031030521</v>
      </c>
      <c r="P6" s="55">
        <v>1173526.1378419788</v>
      </c>
      <c r="Q6" s="43">
        <v>1195874.6223858234</v>
      </c>
      <c r="R6" s="43">
        <v>1264927.4211324758</v>
      </c>
      <c r="S6" s="43">
        <v>1325916.1334511782</v>
      </c>
      <c r="T6" s="43">
        <v>1439718</v>
      </c>
      <c r="U6" s="43">
        <v>1515202.376528824</v>
      </c>
      <c r="V6" s="43">
        <v>1619496.5180710219</v>
      </c>
      <c r="W6" s="43">
        <v>1737438.3836064117</v>
      </c>
      <c r="X6" s="43">
        <v>1894193</v>
      </c>
      <c r="Y6" s="43">
        <v>2067558</v>
      </c>
      <c r="Z6" s="43">
        <v>2228487.45976</v>
      </c>
      <c r="AA6" s="43">
        <v>2241355.1090699998</v>
      </c>
      <c r="AB6" s="43">
        <v>2473089.85427</v>
      </c>
      <c r="AC6" s="43">
        <v>2559111.5639899997</v>
      </c>
      <c r="AD6" s="43">
        <v>2783707.4584700004</v>
      </c>
    </row>
    <row r="7" spans="1:30" ht="13.4" customHeight="1" x14ac:dyDescent="0.3">
      <c r="A7" s="18" t="s">
        <v>6</v>
      </c>
      <c r="B7" s="55">
        <v>1155287.7912766379</v>
      </c>
      <c r="C7" s="55">
        <v>1317583.4495120493</v>
      </c>
      <c r="D7" s="55">
        <v>1432498.5726614881</v>
      </c>
      <c r="E7" s="55">
        <v>1499970.424218283</v>
      </c>
      <c r="F7" s="55">
        <v>1509386.3772156939</v>
      </c>
      <c r="G7" s="55">
        <v>1629950.2423156081</v>
      </c>
      <c r="H7" s="55">
        <v>1777677.2555267874</v>
      </c>
      <c r="I7" s="55">
        <v>1956684.3590254264</v>
      </c>
      <c r="J7" s="55">
        <v>2074620.8258647015</v>
      </c>
      <c r="K7" s="55">
        <v>2246919.339060944</v>
      </c>
      <c r="L7" s="55">
        <v>2427611.7141824337</v>
      </c>
      <c r="M7" s="55">
        <v>2677341.8758622282</v>
      </c>
      <c r="N7" s="55">
        <v>3028760.1598170521</v>
      </c>
      <c r="O7" s="55">
        <v>3390582.7575782044</v>
      </c>
      <c r="P7" s="55">
        <v>3199722.3861331157</v>
      </c>
      <c r="Q7" s="43">
        <v>3245920.4294246659</v>
      </c>
      <c r="R7" s="43">
        <v>3450681.2848374383</v>
      </c>
      <c r="S7" s="43">
        <v>3568547.3749378501</v>
      </c>
      <c r="T7" s="43">
        <v>3903246</v>
      </c>
      <c r="U7" s="43">
        <v>4103851.1902321242</v>
      </c>
      <c r="V7" s="43">
        <v>4391193.5116004562</v>
      </c>
      <c r="W7" s="43">
        <v>4711932.8165852493</v>
      </c>
      <c r="X7" s="43">
        <v>5126298.1088204011</v>
      </c>
      <c r="Y7" s="43">
        <v>5605348.2026500003</v>
      </c>
      <c r="Z7" s="43">
        <v>6040883.2730400013</v>
      </c>
      <c r="AA7" s="55">
        <v>6080012.2559934845</v>
      </c>
      <c r="AB7" s="55">
        <v>6511332.0484549943</v>
      </c>
      <c r="AC7" s="43">
        <v>7113933.443103414</v>
      </c>
      <c r="AD7" s="43">
        <v>7782490.3064043848</v>
      </c>
    </row>
    <row r="8" spans="1:30" ht="13.4" customHeight="1" x14ac:dyDescent="0.3">
      <c r="A8" s="18" t="s">
        <v>7</v>
      </c>
      <c r="B8" s="55">
        <v>62600.411604594039</v>
      </c>
      <c r="C8" s="55">
        <v>73524.497112129058</v>
      </c>
      <c r="D8" s="55">
        <v>84858.992232622986</v>
      </c>
      <c r="E8" s="55">
        <v>95439.188740622718</v>
      </c>
      <c r="F8" s="55">
        <v>97300.073026621525</v>
      </c>
      <c r="G8" s="55">
        <v>113362.97550288786</v>
      </c>
      <c r="H8" s="55">
        <v>106325.03485361484</v>
      </c>
      <c r="I8" s="55">
        <v>110260.04116045941</v>
      </c>
      <c r="J8" s="55">
        <v>114237.50248954391</v>
      </c>
      <c r="K8" s="55">
        <v>156064.62856004783</v>
      </c>
      <c r="L8" s="55">
        <v>181661.45522140339</v>
      </c>
      <c r="M8" s="55">
        <v>251357.79144353935</v>
      </c>
      <c r="N8" s="55">
        <v>249526.57182523925</v>
      </c>
      <c r="O8" s="55">
        <v>278872.5721499332</v>
      </c>
      <c r="P8" s="55">
        <v>273907.52305303758</v>
      </c>
      <c r="Q8" s="43">
        <v>268174.90167833754</v>
      </c>
      <c r="R8" s="43">
        <v>288375.31178795703</v>
      </c>
      <c r="S8" s="43">
        <v>286252.98222178302</v>
      </c>
      <c r="T8" s="43">
        <v>312161</v>
      </c>
      <c r="U8" s="43">
        <v>319345.70591338316</v>
      </c>
      <c r="V8" s="43">
        <v>338186.10633479775</v>
      </c>
      <c r="W8" s="43">
        <v>353833.61056818796</v>
      </c>
      <c r="X8" s="43">
        <v>362199.19428</v>
      </c>
      <c r="Y8" s="43">
        <v>366721.55287000001</v>
      </c>
      <c r="Z8" s="43">
        <v>384551.13624999998</v>
      </c>
      <c r="AA8" s="55">
        <v>382562.22975651617</v>
      </c>
      <c r="AB8" s="55">
        <v>436269.82801500434</v>
      </c>
      <c r="AC8" s="43">
        <v>456463.52494658786</v>
      </c>
      <c r="AD8" s="43">
        <v>499020.21745561605</v>
      </c>
    </row>
    <row r="9" spans="1:30" ht="13.4" customHeight="1" x14ac:dyDescent="0.3">
      <c r="A9" s="18" t="s">
        <v>8</v>
      </c>
      <c r="B9" s="55">
        <v>0</v>
      </c>
      <c r="C9" s="55">
        <v>247.19511385514176</v>
      </c>
      <c r="D9" s="55">
        <v>261.83363207860316</v>
      </c>
      <c r="E9" s="55">
        <v>270.79599017460004</v>
      </c>
      <c r="F9" s="55">
        <v>519.61760605457084</v>
      </c>
      <c r="G9" s="55">
        <v>1028.5799641505678</v>
      </c>
      <c r="H9" s="55">
        <v>10513.576312819494</v>
      </c>
      <c r="I9" s="55">
        <v>12611.896700524463</v>
      </c>
      <c r="J9" s="55">
        <v>15111.763924848967</v>
      </c>
      <c r="K9" s="55">
        <v>27867.423488016993</v>
      </c>
      <c r="L9" s="55">
        <v>27674.865564628559</v>
      </c>
      <c r="M9" s="55">
        <v>34430.813130795148</v>
      </c>
      <c r="N9" s="55">
        <v>25216.264100435743</v>
      </c>
      <c r="O9" s="55">
        <v>26384.46270878912</v>
      </c>
      <c r="P9" s="55">
        <v>28718.952971868359</v>
      </c>
      <c r="Q9" s="43">
        <v>32749.046511173066</v>
      </c>
      <c r="R9" s="43">
        <v>35543.982242129023</v>
      </c>
      <c r="S9" s="43">
        <v>22127.509389188697</v>
      </c>
      <c r="T9" s="43">
        <v>16824</v>
      </c>
      <c r="U9" s="43">
        <v>14038.727325668873</v>
      </c>
      <c r="V9" s="43">
        <v>11479.099993723592</v>
      </c>
      <c r="W9" s="43">
        <v>10871.899240151595</v>
      </c>
      <c r="X9" s="43">
        <v>10666.10275</v>
      </c>
      <c r="Y9" s="43">
        <v>11362.86801</v>
      </c>
      <c r="Z9" s="43">
        <v>12117.180170000001</v>
      </c>
      <c r="AA9" s="55">
        <v>13118.255789999999</v>
      </c>
      <c r="AB9" s="55">
        <v>31671.090230000002</v>
      </c>
      <c r="AC9" s="43">
        <v>30223.569179999999</v>
      </c>
      <c r="AD9" s="43">
        <v>23669.121609999998</v>
      </c>
    </row>
    <row r="10" spans="1:30" ht="13.4" customHeight="1" x14ac:dyDescent="0.3">
      <c r="A10" s="16" t="s">
        <v>9</v>
      </c>
      <c r="B10" s="55">
        <v>0</v>
      </c>
      <c r="C10" s="55">
        <v>33245.675991560543</v>
      </c>
      <c r="D10" s="55">
        <v>50160.724062396104</v>
      </c>
      <c r="E10" s="55">
        <v>72996.889309641207</v>
      </c>
      <c r="F10" s="55">
        <v>79394.313114431177</v>
      </c>
      <c r="G10" s="56">
        <v>323122.31306091713</v>
      </c>
      <c r="H10" s="55">
        <v>182383.37826711079</v>
      </c>
      <c r="I10" s="55">
        <v>129076.38979560835</v>
      </c>
      <c r="J10" s="55">
        <v>143564.26004419051</v>
      </c>
      <c r="K10" s="55">
        <v>240921.65673865174</v>
      </c>
      <c r="L10" s="55">
        <v>252651.20578685286</v>
      </c>
      <c r="M10" s="55">
        <v>161515.42041444918</v>
      </c>
      <c r="N10" s="55">
        <v>181620.10997043038</v>
      </c>
      <c r="O10" s="55">
        <v>253017.05814066448</v>
      </c>
      <c r="P10" s="55">
        <f>'cash rocny'!P10</f>
        <v>237655</v>
      </c>
      <c r="Q10" s="43">
        <f>'cash rocny'!Q10</f>
        <v>257017</v>
      </c>
      <c r="R10" s="43">
        <f>'cash rocny'!R10</f>
        <v>343202</v>
      </c>
      <c r="S10" s="43">
        <f>'cash rocny'!S10</f>
        <v>266206</v>
      </c>
      <c r="T10" s="43">
        <f>'cash rocny'!T10</f>
        <v>219768</v>
      </c>
      <c r="U10" s="43">
        <f>'cash rocny'!U10</f>
        <v>220745</v>
      </c>
      <c r="V10" s="43">
        <f>'cash rocny'!V10</f>
        <v>224713</v>
      </c>
      <c r="W10" s="43">
        <f>'cash rocny'!W10</f>
        <v>209593</v>
      </c>
      <c r="X10" s="43">
        <v>210093.43773000001</v>
      </c>
      <c r="Y10" s="55">
        <v>403401.12566999998</v>
      </c>
      <c r="Z10" s="55">
        <f>'cash rocny'!Z10</f>
        <v>216735.77918000001</v>
      </c>
      <c r="AA10" s="55">
        <v>289872.34860999999</v>
      </c>
      <c r="AB10" s="55">
        <v>198938.71727000002</v>
      </c>
      <c r="AC10" s="55">
        <v>412232.70236999996</v>
      </c>
      <c r="AD10" s="55">
        <v>257111.79542000001</v>
      </c>
    </row>
    <row r="11" spans="1:30" ht="13.4" customHeight="1" x14ac:dyDescent="0.3">
      <c r="A11" s="16" t="s">
        <v>10</v>
      </c>
      <c r="B11" s="55">
        <v>176430.58777885471</v>
      </c>
      <c r="C11" s="55">
        <v>124472.09238793154</v>
      </c>
      <c r="D11" s="55">
        <v>22891.83127568672</v>
      </c>
      <c r="E11" s="55">
        <v>41474.373149879211</v>
      </c>
      <c r="F11" s="55">
        <v>41063.42472966254</v>
      </c>
      <c r="G11" s="55">
        <v>34111.279076401072</v>
      </c>
      <c r="H11" s="55">
        <v>172565.20020863233</v>
      </c>
      <c r="I11" s="55">
        <v>269998.26905345195</v>
      </c>
      <c r="J11" s="55">
        <v>309184.88547202345</v>
      </c>
      <c r="K11" s="55">
        <v>168983.62892008314</v>
      </c>
      <c r="L11" s="55">
        <v>166137.16374562573</v>
      </c>
      <c r="M11" s="55">
        <v>176378.35995059033</v>
      </c>
      <c r="N11" s="55">
        <v>203120.65627770821</v>
      </c>
      <c r="O11" s="55">
        <v>227184.50981450596</v>
      </c>
      <c r="P11" s="55">
        <f>'cash rocny'!P11</f>
        <v>233784</v>
      </c>
      <c r="Q11" s="43">
        <f>'cash rocny'!Q11</f>
        <v>219120</v>
      </c>
      <c r="R11" s="43">
        <f>'cash rocny'!R11</f>
        <v>236159</v>
      </c>
      <c r="S11" s="43">
        <f>'cash rocny'!S11</f>
        <v>238528</v>
      </c>
      <c r="T11" s="43">
        <f>'cash rocny'!T11</f>
        <v>262085</v>
      </c>
      <c r="U11" s="43">
        <f>'cash rocny'!U11</f>
        <v>231349</v>
      </c>
      <c r="V11" s="43">
        <f>'cash rocny'!V11</f>
        <v>227107</v>
      </c>
      <c r="W11" s="43">
        <f>'cash rocny'!W11</f>
        <v>230846</v>
      </c>
      <c r="X11" s="43">
        <v>241621</v>
      </c>
      <c r="Y11" s="55">
        <v>274384.47498000006</v>
      </c>
      <c r="Z11" s="55">
        <v>281798.66469000001</v>
      </c>
      <c r="AA11" s="55">
        <v>330658</v>
      </c>
      <c r="AB11" s="55">
        <v>416889</v>
      </c>
      <c r="AC11" s="55">
        <v>430541</v>
      </c>
      <c r="AD11" s="55">
        <v>452510</v>
      </c>
    </row>
    <row r="12" spans="1:30" ht="13.4" customHeight="1" x14ac:dyDescent="0.3">
      <c r="A12" s="16" t="s">
        <v>11</v>
      </c>
      <c r="B12" s="55">
        <v>15957.350991503623</v>
      </c>
      <c r="C12" s="55">
        <v>28860.5681426554</v>
      </c>
      <c r="D12" s="55">
        <v>30360.076355583791</v>
      </c>
      <c r="E12" s="55">
        <v>39967.184341699358</v>
      </c>
      <c r="F12" s="55">
        <v>50170.343093591997</v>
      </c>
      <c r="G12" s="55">
        <v>45429.550536017647</v>
      </c>
      <c r="H12" s="55">
        <v>34323.15378255229</v>
      </c>
      <c r="I12" s="55">
        <v>34163.543698374153</v>
      </c>
      <c r="J12" s="55">
        <v>31231.750768099264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f>'cash rocny'!P12</f>
        <v>0</v>
      </c>
      <c r="Q12" s="43">
        <f>'cash rocny'!Q12</f>
        <v>0</v>
      </c>
      <c r="R12" s="43">
        <f>'cash rocny'!R12</f>
        <v>0</v>
      </c>
      <c r="S12" s="43">
        <f>'cash rocny'!S12</f>
        <v>0</v>
      </c>
      <c r="T12" s="43">
        <f>'cash rocny'!T12</f>
        <v>0</v>
      </c>
      <c r="U12" s="43">
        <f>'cash rocny'!U12</f>
        <v>0</v>
      </c>
      <c r="V12" s="43">
        <f>'cash rocny'!V12</f>
        <v>0</v>
      </c>
      <c r="W12" s="43">
        <f>'cash rocny'!W12</f>
        <v>0</v>
      </c>
      <c r="X12" s="43">
        <v>0</v>
      </c>
      <c r="Y12" s="43">
        <v>0</v>
      </c>
      <c r="Z12" s="43">
        <v>0</v>
      </c>
      <c r="AA12" s="55">
        <v>0</v>
      </c>
      <c r="AB12" s="55">
        <f>'cash rocny'!AB12</f>
        <v>0</v>
      </c>
      <c r="AC12" s="55">
        <f>'cash rocny'!AC12</f>
        <v>0</v>
      </c>
      <c r="AD12" s="55">
        <f>'cash rocny'!AD12</f>
        <v>0</v>
      </c>
    </row>
    <row r="13" spans="1:30" ht="13.4" customHeight="1" x14ac:dyDescent="0.3">
      <c r="A13" s="16" t="s">
        <v>12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167790.32043784665</v>
      </c>
      <c r="L13" s="55">
        <v>171599.27392010231</v>
      </c>
      <c r="M13" s="55">
        <v>177406.44013951928</v>
      </c>
      <c r="N13" s="55">
        <v>206642.06290345418</v>
      </c>
      <c r="O13" s="55">
        <v>146459.91760252038</v>
      </c>
      <c r="P13" s="55">
        <f>'cash rocny'!P13</f>
        <v>1626</v>
      </c>
      <c r="Q13" s="43">
        <f>'cash rocny'!Q13</f>
        <v>1921</v>
      </c>
      <c r="R13" s="43">
        <f>'cash rocny'!R13</f>
        <v>2231</v>
      </c>
      <c r="S13" s="43">
        <f>'cash rocny'!S13</f>
        <v>2306</v>
      </c>
      <c r="T13" s="43">
        <f>'cash rocny'!T13</f>
        <v>2490</v>
      </c>
      <c r="U13" s="43">
        <f>'cash rocny'!U13</f>
        <v>2613</v>
      </c>
      <c r="V13" s="43">
        <f>'cash rocny'!V13</f>
        <v>2846.335</v>
      </c>
      <c r="W13" s="43">
        <f>'cash rocny'!W13</f>
        <v>2731</v>
      </c>
      <c r="X13" s="43">
        <v>2863</v>
      </c>
      <c r="Y13" s="43">
        <v>3016.1952500000002</v>
      </c>
      <c r="Z13" s="43">
        <v>3186.3523</v>
      </c>
      <c r="AA13" s="43">
        <v>3281.5350100000001</v>
      </c>
      <c r="AB13" s="43">
        <f>'cash rocny'!AB13</f>
        <v>3458.7664199999999</v>
      </c>
      <c r="AC13" s="57">
        <f>'cash rocny'!AC13</f>
        <v>3572.2669599999999</v>
      </c>
      <c r="AD13" s="57">
        <f>'cash rocny'!AD13</f>
        <v>4049</v>
      </c>
    </row>
    <row r="14" spans="1:30" ht="13.4" customHeight="1" x14ac:dyDescent="0.3">
      <c r="A14" s="28" t="s">
        <v>13</v>
      </c>
      <c r="B14" s="29">
        <f t="shared" ref="B14:AD14" si="5">SUM(B15:B16)</f>
        <v>842664.29101531813</v>
      </c>
      <c r="C14" s="29">
        <f t="shared" si="5"/>
        <v>1176598.7463010307</v>
      </c>
      <c r="D14" s="29">
        <f t="shared" si="5"/>
        <v>1283134.877758065</v>
      </c>
      <c r="E14" s="29">
        <f t="shared" si="5"/>
        <v>1351232.0625007725</v>
      </c>
      <c r="F14" s="29">
        <f t="shared" si="5"/>
        <v>1410201.7987039948</v>
      </c>
      <c r="G14" s="29">
        <f t="shared" si="5"/>
        <v>1489596.3231052049</v>
      </c>
      <c r="H14" s="29">
        <f t="shared" si="5"/>
        <v>1641486.907733734</v>
      </c>
      <c r="I14" s="29">
        <f t="shared" si="5"/>
        <v>1895945.0962479198</v>
      </c>
      <c r="J14" s="29">
        <f t="shared" si="5"/>
        <v>1972433.2995150061</v>
      </c>
      <c r="K14" s="29">
        <f t="shared" si="5"/>
        <v>2116785.1603107629</v>
      </c>
      <c r="L14" s="29">
        <f t="shared" si="5"/>
        <v>2434687.18094033</v>
      </c>
      <c r="M14" s="29">
        <f t="shared" si="5"/>
        <v>2686887.2864870019</v>
      </c>
      <c r="N14" s="29">
        <f t="shared" si="5"/>
        <v>3033123.8145520138</v>
      </c>
      <c r="O14" s="29">
        <f t="shared" si="5"/>
        <v>3331851.2745236438</v>
      </c>
      <c r="P14" s="29">
        <f t="shared" si="5"/>
        <v>3349717.1486299997</v>
      </c>
      <c r="Q14" s="58">
        <f t="shared" si="5"/>
        <v>3526051.3279999997</v>
      </c>
      <c r="R14" s="58">
        <f t="shared" si="5"/>
        <v>3583083.5074302005</v>
      </c>
      <c r="S14" s="58">
        <f t="shared" si="5"/>
        <v>3694431.0189972399</v>
      </c>
      <c r="T14" s="58">
        <f t="shared" si="5"/>
        <v>3884646</v>
      </c>
      <c r="U14" s="58">
        <f t="shared" si="5"/>
        <v>3968920.3553999998</v>
      </c>
      <c r="V14" s="58">
        <f t="shared" si="5"/>
        <v>4237110.7226099996</v>
      </c>
      <c r="W14" s="58">
        <f t="shared" si="5"/>
        <v>4373343.4993500011</v>
      </c>
      <c r="X14" s="58">
        <f t="shared" si="5"/>
        <v>4628357.3613300016</v>
      </c>
      <c r="Y14" s="58">
        <f t="shared" si="5"/>
        <v>4839612.67141</v>
      </c>
      <c r="Z14" s="58">
        <f t="shared" si="5"/>
        <v>5204787.5440100003</v>
      </c>
      <c r="AA14" s="58">
        <f t="shared" si="5"/>
        <v>5237904.4063300006</v>
      </c>
      <c r="AB14" s="58">
        <f t="shared" si="5"/>
        <v>5677014.92741</v>
      </c>
      <c r="AC14" s="58">
        <f t="shared" si="5"/>
        <v>5996291.9270000029</v>
      </c>
      <c r="AD14" s="58">
        <f t="shared" si="5"/>
        <v>7285586.2535800263</v>
      </c>
    </row>
    <row r="15" spans="1:30" ht="13.4" customHeight="1" x14ac:dyDescent="0.3">
      <c r="A15" s="38" t="s">
        <v>3</v>
      </c>
      <c r="B15" s="55">
        <v>653355.90519816766</v>
      </c>
      <c r="C15" s="55">
        <v>787924.05231361615</v>
      </c>
      <c r="D15" s="55">
        <v>890327.29204009823</v>
      </c>
      <c r="E15" s="55">
        <v>948549.42574520339</v>
      </c>
      <c r="F15" s="55">
        <v>984534.87093561632</v>
      </c>
      <c r="G15" s="55">
        <v>1061311.4827324951</v>
      </c>
      <c r="H15" s="55">
        <v>1149911.5120132947</v>
      </c>
      <c r="I15" s="55">
        <v>1310003.2373467307</v>
      </c>
      <c r="J15" s="55">
        <v>1344242.5769641951</v>
      </c>
      <c r="K15" s="55">
        <v>1453386.8390513512</v>
      </c>
      <c r="L15" s="55">
        <v>1671870.6129834356</v>
      </c>
      <c r="M15" s="55">
        <v>1831264.8211125741</v>
      </c>
      <c r="N15" s="55">
        <v>2052523.6756456215</v>
      </c>
      <c r="O15" s="55">
        <v>2232817.3982917476</v>
      </c>
      <c r="P15" s="55">
        <v>2187335.3796299999</v>
      </c>
      <c r="Q15" s="43">
        <v>2243248.1680000001</v>
      </c>
      <c r="R15" s="55">
        <v>2385267.5077102003</v>
      </c>
      <c r="S15" s="55">
        <v>2426335.0200172397</v>
      </c>
      <c r="T15" s="55">
        <v>2636201</v>
      </c>
      <c r="U15" s="55">
        <v>2778553.9109999998</v>
      </c>
      <c r="V15" s="55">
        <v>2888246.2730899998</v>
      </c>
      <c r="W15" s="55">
        <v>2981243.4941200009</v>
      </c>
      <c r="X15" s="55">
        <v>3329078.3611100018</v>
      </c>
      <c r="Y15" s="55">
        <v>3650635.2304200004</v>
      </c>
      <c r="Z15" s="55">
        <v>4002006.5668300004</v>
      </c>
      <c r="AA15" s="55">
        <v>4070875.8172700005</v>
      </c>
      <c r="AB15" s="55">
        <v>4379678.4896200001</v>
      </c>
      <c r="AC15" s="55">
        <v>4707322.9200200029</v>
      </c>
      <c r="AD15" s="55">
        <v>5204309.7825300265</v>
      </c>
    </row>
    <row r="16" spans="1:30" ht="13.4" customHeight="1" x14ac:dyDescent="0.3">
      <c r="A16" s="38" t="s">
        <v>15</v>
      </c>
      <c r="B16" s="59">
        <v>189308.38581715044</v>
      </c>
      <c r="C16" s="59">
        <v>388674.69398741465</v>
      </c>
      <c r="D16" s="59">
        <v>392807.58571796672</v>
      </c>
      <c r="E16" s="59">
        <v>402682.63675556926</v>
      </c>
      <c r="F16" s="59">
        <v>425666.92776837846</v>
      </c>
      <c r="G16" s="59">
        <v>428284.84037270991</v>
      </c>
      <c r="H16" s="59">
        <v>491575.39572043932</v>
      </c>
      <c r="I16" s="59">
        <v>585941.85890118917</v>
      </c>
      <c r="J16" s="59">
        <v>628190.7225508109</v>
      </c>
      <c r="K16" s="59">
        <v>663398.32125941175</v>
      </c>
      <c r="L16" s="59">
        <v>762816.5679568944</v>
      </c>
      <c r="M16" s="59">
        <v>855622.46537442785</v>
      </c>
      <c r="N16" s="59">
        <v>980600.13890639204</v>
      </c>
      <c r="O16" s="59">
        <v>1099033.8762318962</v>
      </c>
      <c r="P16" s="59">
        <f>'cash rocny'!P16</f>
        <v>1162381.7690000001</v>
      </c>
      <c r="Q16" s="59">
        <f>'cash rocny'!Q16</f>
        <v>1282803.1599999999</v>
      </c>
      <c r="R16" s="59">
        <v>1197815.99972</v>
      </c>
      <c r="S16" s="59">
        <f>'cash rocny'!S16</f>
        <v>1268095.9989799999</v>
      </c>
      <c r="T16" s="59">
        <v>1248445</v>
      </c>
      <c r="U16" s="59">
        <v>1190366.4443999999</v>
      </c>
      <c r="V16" s="59">
        <v>1348864.44952</v>
      </c>
      <c r="W16" s="59">
        <v>1392100.00523</v>
      </c>
      <c r="X16" s="59">
        <v>1299279.00022</v>
      </c>
      <c r="Y16" s="59">
        <v>1188977.44099</v>
      </c>
      <c r="Z16" s="59">
        <v>1202780.9771799999</v>
      </c>
      <c r="AA16" s="59">
        <v>1167028.5890599997</v>
      </c>
      <c r="AB16" s="59">
        <v>1297336.4377900001</v>
      </c>
      <c r="AC16" s="59">
        <v>1288969.0069800001</v>
      </c>
      <c r="AD16" s="59">
        <v>2081276.4710499998</v>
      </c>
    </row>
    <row r="17" spans="1:30" ht="13.4" customHeight="1" x14ac:dyDescent="0.3">
      <c r="A17" s="28" t="s">
        <v>16</v>
      </c>
      <c r="B17" s="29"/>
      <c r="C17" s="29"/>
      <c r="D17" s="29">
        <f t="shared" ref="D17:AD17" si="6">SUM(D19:D23)</f>
        <v>8303.7971802591201</v>
      </c>
      <c r="E17" s="29">
        <f t="shared" si="6"/>
        <v>8861.585254388141</v>
      </c>
      <c r="F17" s="29">
        <f t="shared" si="6"/>
        <v>8787.4437949472322</v>
      </c>
      <c r="G17" s="29">
        <f t="shared" si="6"/>
        <v>9132.8195660965303</v>
      </c>
      <c r="H17" s="29">
        <f t="shared" si="6"/>
        <v>10986.642600656784</v>
      </c>
      <c r="I17" s="29">
        <f t="shared" si="6"/>
        <v>11547.113377118896</v>
      </c>
      <c r="J17" s="29">
        <f t="shared" si="6"/>
        <v>11694.802914748252</v>
      </c>
      <c r="K17" s="60">
        <f t="shared" si="6"/>
        <v>0</v>
      </c>
      <c r="L17" s="60">
        <f t="shared" si="6"/>
        <v>0</v>
      </c>
      <c r="M17" s="60">
        <f t="shared" si="6"/>
        <v>0</v>
      </c>
      <c r="N17" s="60">
        <f t="shared" si="6"/>
        <v>0</v>
      </c>
      <c r="O17" s="60">
        <f t="shared" si="6"/>
        <v>0</v>
      </c>
      <c r="P17" s="60">
        <f t="shared" si="6"/>
        <v>0</v>
      </c>
      <c r="Q17" s="60">
        <f t="shared" si="6"/>
        <v>0</v>
      </c>
      <c r="R17" s="60">
        <f t="shared" si="6"/>
        <v>0</v>
      </c>
      <c r="S17" s="60">
        <f t="shared" si="6"/>
        <v>0</v>
      </c>
      <c r="T17" s="60">
        <f t="shared" si="6"/>
        <v>0</v>
      </c>
      <c r="U17" s="60">
        <f t="shared" si="6"/>
        <v>0</v>
      </c>
      <c r="V17" s="60">
        <f t="shared" si="6"/>
        <v>0</v>
      </c>
      <c r="W17" s="60">
        <f t="shared" si="6"/>
        <v>0</v>
      </c>
      <c r="X17" s="60">
        <f t="shared" si="6"/>
        <v>0</v>
      </c>
      <c r="Y17" s="60">
        <f t="shared" si="6"/>
        <v>0</v>
      </c>
      <c r="Z17" s="60">
        <f t="shared" si="6"/>
        <v>0</v>
      </c>
      <c r="AA17" s="60">
        <f t="shared" si="6"/>
        <v>0</v>
      </c>
      <c r="AB17" s="60">
        <f t="shared" si="6"/>
        <v>0</v>
      </c>
      <c r="AC17" s="60">
        <f t="shared" si="6"/>
        <v>0</v>
      </c>
      <c r="AD17" s="60">
        <f t="shared" si="6"/>
        <v>0</v>
      </c>
    </row>
    <row r="18" spans="1:30" ht="13.4" customHeight="1" x14ac:dyDescent="0.3">
      <c r="A18" s="16" t="s">
        <v>4</v>
      </c>
      <c r="B18" s="55"/>
      <c r="C18" s="55"/>
      <c r="D18" s="55">
        <f t="shared" ref="D18:J18" si="7">SUM(D19:D22)</f>
        <v>8303.7971802591201</v>
      </c>
      <c r="E18" s="55">
        <f t="shared" si="7"/>
        <v>8228.6387259592611</v>
      </c>
      <c r="F18" s="55">
        <f t="shared" si="7"/>
        <v>8180.7782647585482</v>
      </c>
      <c r="G18" s="55">
        <f t="shared" si="7"/>
        <v>8384.9338873899269</v>
      </c>
      <c r="H18" s="55">
        <f t="shared" si="7"/>
        <v>10143.716934351391</v>
      </c>
      <c r="I18" s="55">
        <f t="shared" si="7"/>
        <v>10446.234622602507</v>
      </c>
      <c r="J18" s="55">
        <f t="shared" si="7"/>
        <v>11040.174452587586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</row>
    <row r="19" spans="1:30" ht="13.4" customHeight="1" x14ac:dyDescent="0.3">
      <c r="A19" s="18" t="s">
        <v>5</v>
      </c>
      <c r="B19" s="21"/>
      <c r="C19" s="21"/>
      <c r="D19" s="21">
        <v>1981.872863266806</v>
      </c>
      <c r="E19" s="55">
        <v>2066.4498138335266</v>
      </c>
      <c r="F19" s="55">
        <v>1934.9687959312837</v>
      </c>
      <c r="G19" s="55">
        <v>1899.3034583479825</v>
      </c>
      <c r="H19" s="55">
        <v>2369.5803919759537</v>
      </c>
      <c r="I19" s="55">
        <v>2467.6482255903411</v>
      </c>
      <c r="J19" s="55">
        <v>2793.6716555035446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</row>
    <row r="20" spans="1:30" ht="13.4" customHeight="1" x14ac:dyDescent="0.3">
      <c r="A20" s="18" t="s">
        <v>6</v>
      </c>
      <c r="B20" s="21"/>
      <c r="C20" s="21"/>
      <c r="D20" s="21">
        <v>5945.7728468754494</v>
      </c>
      <c r="E20" s="55">
        <v>5857.9686179318414</v>
      </c>
      <c r="F20" s="55">
        <v>5933.5061039017737</v>
      </c>
      <c r="G20" s="55">
        <v>6092.0545204641367</v>
      </c>
      <c r="H20" s="55">
        <v>7452.4301068905879</v>
      </c>
      <c r="I20" s="55">
        <v>7629.9885460044998</v>
      </c>
      <c r="J20" s="55">
        <v>7874.3542980642187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</row>
    <row r="21" spans="1:30" ht="13.4" customHeight="1" x14ac:dyDescent="0.3">
      <c r="A21" s="18" t="s">
        <v>7</v>
      </c>
      <c r="B21" s="21"/>
      <c r="C21" s="21"/>
      <c r="D21" s="21">
        <v>367.60893366892446</v>
      </c>
      <c r="E21" s="55">
        <v>300.66246494193945</v>
      </c>
      <c r="F21" s="55">
        <v>307.24593653699094</v>
      </c>
      <c r="G21" s="55">
        <v>385.35400647868249</v>
      </c>
      <c r="H21" s="55">
        <v>309.05735533234906</v>
      </c>
      <c r="I21" s="55">
        <v>334.82489787994319</v>
      </c>
      <c r="J21" s="55">
        <v>347.29437872365838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</row>
    <row r="22" spans="1:30" ht="13.4" customHeight="1" x14ac:dyDescent="0.3">
      <c r="A22" s="18" t="s">
        <v>8</v>
      </c>
      <c r="B22" s="21"/>
      <c r="C22" s="21"/>
      <c r="D22" s="21">
        <v>8.5425364479388168</v>
      </c>
      <c r="E22" s="55">
        <v>3.5578292519533656</v>
      </c>
      <c r="F22" s="55">
        <v>5.0574283884998268</v>
      </c>
      <c r="G22" s="55">
        <v>8.2219020991254297</v>
      </c>
      <c r="H22" s="55">
        <v>12.649080152500659</v>
      </c>
      <c r="I22" s="55">
        <v>13.772953127722843</v>
      </c>
      <c r="J22" s="55">
        <v>24.854120296163536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</row>
    <row r="23" spans="1:30" ht="13.4" customHeight="1" x14ac:dyDescent="0.3">
      <c r="A23" s="33" t="s">
        <v>17</v>
      </c>
      <c r="B23" s="34"/>
      <c r="C23" s="34"/>
      <c r="D23" s="34">
        <v>0</v>
      </c>
      <c r="E23" s="59">
        <v>632.94652842888036</v>
      </c>
      <c r="F23" s="59">
        <v>606.66553018868478</v>
      </c>
      <c r="G23" s="59">
        <v>747.88567870660302</v>
      </c>
      <c r="H23" s="59">
        <v>842.92566630539216</v>
      </c>
      <c r="I23" s="59">
        <v>1100.8787545163882</v>
      </c>
      <c r="J23" s="59">
        <v>654.62846216066669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</row>
    <row r="24" spans="1:30" ht="13.4" customHeight="1" x14ac:dyDescent="0.3">
      <c r="K24" s="39"/>
      <c r="Q24" s="39"/>
      <c r="S24" s="40"/>
      <c r="Z24" s="40"/>
      <c r="AA24" s="40"/>
      <c r="AB24" s="40"/>
      <c r="AC24" s="40"/>
      <c r="AD24" s="40" t="s">
        <v>29</v>
      </c>
    </row>
    <row r="26" spans="1:30" ht="14.25" customHeight="1" x14ac:dyDescent="0.3">
      <c r="A26" s="63" t="s">
        <v>31</v>
      </c>
      <c r="B26" s="64"/>
      <c r="C26" s="64"/>
      <c r="D26" s="64"/>
      <c r="E26" s="65"/>
      <c r="F26" s="65"/>
      <c r="G26" s="65"/>
      <c r="H26" s="65"/>
      <c r="I26" s="65"/>
      <c r="J26" s="65"/>
      <c r="K26" s="65"/>
      <c r="L26" s="65"/>
      <c r="M26" s="66"/>
      <c r="N26" s="66"/>
      <c r="O26" s="66"/>
      <c r="P26" s="66"/>
      <c r="Q26" s="66"/>
      <c r="R26" s="66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ht="13.4" customHeight="1" x14ac:dyDescent="0.3">
      <c r="A27" s="68"/>
      <c r="B27" s="69">
        <v>1995</v>
      </c>
      <c r="C27" s="69">
        <v>1996</v>
      </c>
      <c r="D27" s="69">
        <v>1997</v>
      </c>
      <c r="E27" s="69">
        <v>1998</v>
      </c>
      <c r="F27" s="69">
        <v>1999</v>
      </c>
      <c r="G27" s="69">
        <v>2000</v>
      </c>
      <c r="H27" s="69">
        <v>2001</v>
      </c>
      <c r="I27" s="69">
        <v>2002</v>
      </c>
      <c r="J27" s="69">
        <v>2003</v>
      </c>
      <c r="K27" s="69">
        <v>2004</v>
      </c>
      <c r="L27" s="69">
        <v>2005</v>
      </c>
      <c r="M27" s="70">
        <v>2006</v>
      </c>
      <c r="N27" s="70">
        <v>2007</v>
      </c>
      <c r="O27" s="9">
        <v>2008</v>
      </c>
      <c r="P27" s="9">
        <v>2009</v>
      </c>
      <c r="Q27" s="8">
        <v>2010</v>
      </c>
      <c r="R27" s="9">
        <v>2011</v>
      </c>
      <c r="S27" s="9">
        <v>2012</v>
      </c>
      <c r="T27" s="9">
        <v>2013</v>
      </c>
      <c r="U27" s="9">
        <v>2014</v>
      </c>
      <c r="V27" s="9">
        <v>2015</v>
      </c>
      <c r="W27" s="9">
        <v>2016</v>
      </c>
      <c r="X27" s="9">
        <v>2017</v>
      </c>
      <c r="Y27" s="9">
        <v>2018</v>
      </c>
      <c r="Z27" s="9">
        <v>2019</v>
      </c>
      <c r="AA27" s="9">
        <v>2020</v>
      </c>
      <c r="AB27" s="9">
        <v>2021</v>
      </c>
      <c r="AC27" s="9">
        <v>2022</v>
      </c>
      <c r="AD27" s="9">
        <v>2023</v>
      </c>
    </row>
    <row r="28" spans="1:30" ht="13.4" customHeight="1" x14ac:dyDescent="0.3">
      <c r="A28" s="6" t="s">
        <v>2</v>
      </c>
      <c r="B28" s="41">
        <f>'cash rocny'!B28</f>
        <v>0</v>
      </c>
      <c r="C28" s="41">
        <f>'cash rocny'!C28</f>
        <v>3338.7771360286793</v>
      </c>
      <c r="D28" s="41">
        <f>'cash rocny'!D28</f>
        <v>3827.2256522605053</v>
      </c>
      <c r="E28" s="41">
        <f>'cash rocny'!E28</f>
        <v>6626.9667396932882</v>
      </c>
      <c r="F28" s="41">
        <f>'cash rocny'!F28</f>
        <v>6722.299674699595</v>
      </c>
      <c r="G28" s="41">
        <f>'cash rocny'!G28</f>
        <v>6297.8490340569606</v>
      </c>
      <c r="H28" s="41">
        <f>'cash rocny'!H28</f>
        <v>4338.4120029210644</v>
      </c>
      <c r="I28" s="41">
        <f>'cash rocny'!I28</f>
        <v>2239.0957976498703</v>
      </c>
      <c r="J28" s="41">
        <f>'cash rocny'!J28</f>
        <v>2694.9810794662412</v>
      </c>
      <c r="K28" s="41">
        <f>'cash rocny'!K28</f>
        <v>2975.8680209785566</v>
      </c>
      <c r="L28" s="41">
        <f>'cash rocny'!L28</f>
        <v>5465.0468034256119</v>
      </c>
      <c r="M28" s="41">
        <f>'cash rocny'!M28</f>
        <v>9027.6505344220932</v>
      </c>
      <c r="N28" s="41">
        <f>'cash rocny'!N28</f>
        <v>8385.0162650202474</v>
      </c>
      <c r="O28" s="41">
        <f>'cash rocny'!O28</f>
        <v>4357.1665670849106</v>
      </c>
      <c r="P28" s="41">
        <f>'cash rocny'!P28</f>
        <v>3630</v>
      </c>
      <c r="Q28" s="41">
        <f>'cash rocny'!Q28</f>
        <v>1825</v>
      </c>
      <c r="R28" s="41">
        <f>'cash rocny'!R28</f>
        <v>6746</v>
      </c>
      <c r="S28" s="41">
        <f>'cash rocny'!S28</f>
        <v>16360</v>
      </c>
      <c r="T28" s="41">
        <f>'cash rocny'!T28</f>
        <v>14645</v>
      </c>
      <c r="U28" s="41">
        <f>'cash rocny'!U28</f>
        <v>17460</v>
      </c>
      <c r="V28" s="41">
        <f>'cash rocny'!V28</f>
        <v>19357.13</v>
      </c>
      <c r="W28" s="17">
        <f>'cash rocny'!W28</f>
        <v>15461.21</v>
      </c>
      <c r="X28" s="17">
        <v>16874.246749999998</v>
      </c>
      <c r="Y28" s="17">
        <v>15561</v>
      </c>
      <c r="Z28" s="17">
        <v>12983</v>
      </c>
      <c r="AA28" s="17">
        <v>9503</v>
      </c>
      <c r="AB28" s="17">
        <v>12586</v>
      </c>
      <c r="AC28" s="17">
        <v>11803</v>
      </c>
      <c r="AD28" s="17">
        <v>4155</v>
      </c>
    </row>
    <row r="29" spans="1:30" ht="13.4" customHeight="1" x14ac:dyDescent="0.3">
      <c r="A29" s="6" t="s">
        <v>13</v>
      </c>
      <c r="B29" s="21">
        <f>'cash rocny'!B29</f>
        <v>216.75629024762662</v>
      </c>
      <c r="C29" s="21">
        <f>'cash rocny'!C29</f>
        <v>3020.6466175396663</v>
      </c>
      <c r="D29" s="21">
        <f>'cash rocny'!D29</f>
        <v>5842.12972183496</v>
      </c>
      <c r="E29" s="21">
        <f>'cash rocny'!E29</f>
        <v>3286.1979685321649</v>
      </c>
      <c r="F29" s="21">
        <f>'cash rocny'!F29</f>
        <v>3087.0344552877909</v>
      </c>
      <c r="G29" s="21">
        <f>'cash rocny'!G29</f>
        <v>4149.2398592577838</v>
      </c>
      <c r="H29" s="21">
        <f>'cash rocny'!H29</f>
        <v>3784.106751643099</v>
      </c>
      <c r="I29" s="21">
        <f>'cash rocny'!I29</f>
        <v>7070.3047201752634</v>
      </c>
      <c r="J29" s="21">
        <f>'cash rocny'!J29</f>
        <v>7999.7344486490074</v>
      </c>
      <c r="K29" s="21">
        <f>'cash rocny'!K29</f>
        <v>9227.9094469893116</v>
      </c>
      <c r="L29" s="21">
        <f>'cash rocny'!L29</f>
        <v>16739.693288189603</v>
      </c>
      <c r="M29" s="21">
        <f>'cash rocny'!M29</f>
        <v>10943.337980481974</v>
      </c>
      <c r="N29" s="21">
        <f>'cash rocny'!N29</f>
        <v>4789.4509725818225</v>
      </c>
      <c r="O29" s="21">
        <f>'cash rocny'!O29</f>
        <v>4156.2450043152085</v>
      </c>
      <c r="P29" s="21">
        <f>'cash rocny'!P29</f>
        <v>3336.9670000000001</v>
      </c>
      <c r="Q29" s="21">
        <f>'cash rocny'!Q29</f>
        <v>3166.2750000000001</v>
      </c>
      <c r="R29" s="21">
        <f>'cash rocny'!R29</f>
        <v>3772.3426099999997</v>
      </c>
      <c r="S29" s="21">
        <f>'cash rocny'!S29</f>
        <v>2008.7300299999999</v>
      </c>
      <c r="T29" s="21">
        <f>'cash rocny'!T29</f>
        <v>1409</v>
      </c>
      <c r="U29" s="21">
        <f>'cash rocny'!U29</f>
        <v>1149</v>
      </c>
      <c r="V29" s="21">
        <f>'cash rocny'!V29</f>
        <v>1230.8905600000001</v>
      </c>
      <c r="W29" s="17">
        <f>'cash rocny'!W29</f>
        <v>1339.61331</v>
      </c>
      <c r="X29" s="17">
        <v>1165.3832500000001</v>
      </c>
      <c r="Y29" s="17">
        <v>1053.9662699999999</v>
      </c>
      <c r="Z29" s="17">
        <v>745.96496000000002</v>
      </c>
      <c r="AA29" s="17">
        <v>658.61721999999986</v>
      </c>
      <c r="AB29" s="17">
        <v>631.38958999999988</v>
      </c>
      <c r="AC29" s="17">
        <v>708.73671999999999</v>
      </c>
      <c r="AD29" s="17">
        <v>727.24014000000011</v>
      </c>
    </row>
    <row r="30" spans="1:30" ht="13.4" customHeight="1" x14ac:dyDescent="0.3">
      <c r="A30" s="6" t="s">
        <v>16</v>
      </c>
      <c r="B30" s="21">
        <f>'cash rocny'!B30</f>
        <v>0</v>
      </c>
      <c r="C30" s="21">
        <f>'cash rocny'!C30</f>
        <v>0</v>
      </c>
      <c r="D30" s="21">
        <f>'cash rocny'!D30</f>
        <v>1276.6049259775609</v>
      </c>
      <c r="E30" s="21">
        <f>'cash rocny'!E30</f>
        <v>2887.8709420434175</v>
      </c>
      <c r="F30" s="21">
        <f>'cash rocny'!F30</f>
        <v>4282.0155347540322</v>
      </c>
      <c r="G30" s="21">
        <f>'cash rocny'!G30</f>
        <v>2921.06486091748</v>
      </c>
      <c r="H30" s="21">
        <f>'cash rocny'!H30</f>
        <v>3584.943238398725</v>
      </c>
      <c r="I30" s="21">
        <f>'cash rocny'!I30</f>
        <v>2589.1256721768568</v>
      </c>
      <c r="J30" s="21">
        <f>'cash rocny'!J30</f>
        <v>1858.8594569474872</v>
      </c>
      <c r="K30" s="21" t="str">
        <f>'cash rocny'!K30</f>
        <v>-</v>
      </c>
      <c r="L30" s="21" t="str">
        <f>'cash rocny'!L30</f>
        <v>-</v>
      </c>
      <c r="M30" s="21" t="str">
        <f>'cash rocny'!M30</f>
        <v>-</v>
      </c>
      <c r="N30" s="21" t="str">
        <f>'cash rocny'!N30</f>
        <v>-</v>
      </c>
      <c r="O30" s="21" t="str">
        <f>'cash rocny'!O30</f>
        <v>-</v>
      </c>
      <c r="P30" s="21" t="str">
        <f>'cash rocny'!P30</f>
        <v>-</v>
      </c>
      <c r="Q30" s="34" t="str">
        <f>'cash rocny'!Q30</f>
        <v>-</v>
      </c>
      <c r="R30" s="34" t="str">
        <f>'cash rocny'!R30</f>
        <v>-</v>
      </c>
      <c r="S30" s="34" t="str">
        <f>'cash rocny'!S30</f>
        <v>-</v>
      </c>
      <c r="T30" s="34" t="str">
        <f>'cash rocny'!T30</f>
        <v>-</v>
      </c>
      <c r="U30" s="34" t="str">
        <f>'cash rocny'!U30</f>
        <v>-</v>
      </c>
      <c r="V30" s="62" t="str">
        <f>'cash rocny'!V30</f>
        <v>-</v>
      </c>
      <c r="W30" s="62" t="str">
        <f>'cash rocny'!W30</f>
        <v>-</v>
      </c>
      <c r="X30" s="62" t="str">
        <f>'cash rocny'!X30</f>
        <v>-</v>
      </c>
      <c r="Y30" s="62" t="str">
        <f>'cash rocny'!Y30</f>
        <v>-</v>
      </c>
      <c r="Z30" s="62" t="str">
        <f>'cash rocny'!Z30</f>
        <v>-</v>
      </c>
      <c r="AA30" s="62" t="str">
        <f>'cash rocny'!AA30</f>
        <v>-</v>
      </c>
      <c r="AB30" s="62" t="str">
        <f>'cash rocny'!AB30</f>
        <v>-</v>
      </c>
      <c r="AC30" s="37"/>
      <c r="AD30" s="37"/>
    </row>
    <row r="31" spans="1:30" ht="13.4" customHeight="1" x14ac:dyDescent="0.3">
      <c r="A31" s="7" t="s">
        <v>19</v>
      </c>
      <c r="B31" s="42">
        <f t="shared" ref="B31:AD31" si="8">SUM(B28:B30)</f>
        <v>216.75629024762662</v>
      </c>
      <c r="C31" s="42">
        <f t="shared" si="8"/>
        <v>6359.423753568346</v>
      </c>
      <c r="D31" s="42">
        <f t="shared" si="8"/>
        <v>10945.960300073026</v>
      </c>
      <c r="E31" s="42">
        <f t="shared" si="8"/>
        <v>12801.03565026887</v>
      </c>
      <c r="F31" s="42">
        <f t="shared" si="8"/>
        <v>14091.349664741418</v>
      </c>
      <c r="G31" s="42">
        <f t="shared" si="8"/>
        <v>13368.153754232224</v>
      </c>
      <c r="H31" s="42">
        <f t="shared" si="8"/>
        <v>11707.46199296289</v>
      </c>
      <c r="I31" s="42">
        <f t="shared" si="8"/>
        <v>11898.52619000199</v>
      </c>
      <c r="J31" s="42">
        <f t="shared" si="8"/>
        <v>12553.574985062736</v>
      </c>
      <c r="K31" s="42">
        <f t="shared" si="8"/>
        <v>12203.777467967868</v>
      </c>
      <c r="L31" s="42">
        <f t="shared" si="8"/>
        <v>22204.740091615215</v>
      </c>
      <c r="M31" s="42">
        <f t="shared" si="8"/>
        <v>19970.988514904067</v>
      </c>
      <c r="N31" s="42">
        <f t="shared" si="8"/>
        <v>13174.46723760207</v>
      </c>
      <c r="O31" s="42">
        <f t="shared" si="8"/>
        <v>8513.41157140012</v>
      </c>
      <c r="P31" s="42">
        <f t="shared" si="8"/>
        <v>6966.9670000000006</v>
      </c>
      <c r="Q31" s="42">
        <f t="shared" si="8"/>
        <v>4991.2749999999996</v>
      </c>
      <c r="R31" s="42">
        <f t="shared" si="8"/>
        <v>10518.34261</v>
      </c>
      <c r="S31" s="42">
        <f t="shared" si="8"/>
        <v>18368.730029999999</v>
      </c>
      <c r="T31" s="42">
        <f t="shared" si="8"/>
        <v>16054</v>
      </c>
      <c r="U31" s="42">
        <f t="shared" si="8"/>
        <v>18609</v>
      </c>
      <c r="V31" s="42">
        <f t="shared" si="8"/>
        <v>20588.020560000001</v>
      </c>
      <c r="W31" s="42">
        <f t="shared" si="8"/>
        <v>16800.82331</v>
      </c>
      <c r="X31" s="42">
        <f t="shared" si="8"/>
        <v>18039.629999999997</v>
      </c>
      <c r="Y31" s="42">
        <f t="shared" si="8"/>
        <v>16614.966270000001</v>
      </c>
      <c r="Z31" s="42">
        <f t="shared" si="8"/>
        <v>13728.964959999999</v>
      </c>
      <c r="AA31" s="42">
        <f t="shared" si="8"/>
        <v>10161.61722</v>
      </c>
      <c r="AB31" s="42">
        <f t="shared" si="8"/>
        <v>13217.389590000001</v>
      </c>
      <c r="AC31" s="42">
        <f t="shared" si="8"/>
        <v>12511.736720000001</v>
      </c>
      <c r="AD31" s="42">
        <f t="shared" si="8"/>
        <v>4882.2401399999999</v>
      </c>
    </row>
    <row r="32" spans="1:30" ht="13.4" customHeight="1" x14ac:dyDescent="0.3">
      <c r="Q32" s="39"/>
      <c r="S32" s="40"/>
      <c r="T32" s="40"/>
      <c r="U32" s="40" t="s">
        <v>29</v>
      </c>
    </row>
    <row r="33" spans="1:30" ht="13.4" customHeight="1" x14ac:dyDescent="0.3">
      <c r="M33" s="39"/>
      <c r="AC33" s="37"/>
      <c r="AD33" s="37"/>
    </row>
    <row r="34" spans="1:30" ht="15.75" customHeight="1" x14ac:dyDescent="0.35">
      <c r="A34" s="63" t="s">
        <v>32</v>
      </c>
      <c r="B34" s="71"/>
      <c r="C34" s="71"/>
      <c r="D34" s="71"/>
      <c r="E34" s="72"/>
      <c r="F34" s="72"/>
      <c r="G34" s="72"/>
      <c r="H34" s="72"/>
      <c r="I34" s="72"/>
      <c r="J34" s="72"/>
      <c r="K34" s="72"/>
      <c r="L34" s="72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</row>
    <row r="35" spans="1:30" ht="13.4" customHeight="1" x14ac:dyDescent="0.3">
      <c r="A35" s="68"/>
      <c r="B35" s="68"/>
      <c r="C35" s="68"/>
      <c r="D35" s="68"/>
      <c r="E35" s="69">
        <v>1998</v>
      </c>
      <c r="F35" s="69">
        <v>1999</v>
      </c>
      <c r="G35" s="69">
        <v>2000</v>
      </c>
      <c r="H35" s="69">
        <v>2001</v>
      </c>
      <c r="I35" s="69">
        <v>2002</v>
      </c>
      <c r="J35" s="69">
        <v>2003</v>
      </c>
      <c r="K35" s="69">
        <v>2004</v>
      </c>
      <c r="L35" s="69">
        <v>2005</v>
      </c>
      <c r="M35" s="70">
        <v>2006</v>
      </c>
      <c r="N35" s="70">
        <v>2007</v>
      </c>
      <c r="O35" s="9">
        <v>2008</v>
      </c>
      <c r="P35" s="9">
        <v>2009</v>
      </c>
      <c r="Q35" s="9">
        <v>2010</v>
      </c>
      <c r="R35" s="9">
        <v>2011</v>
      </c>
      <c r="S35" s="9">
        <v>2012</v>
      </c>
      <c r="T35" s="9">
        <v>2013</v>
      </c>
      <c r="U35" s="9">
        <v>2014</v>
      </c>
      <c r="V35" s="9">
        <v>2015</v>
      </c>
      <c r="W35" s="9">
        <v>2016</v>
      </c>
      <c r="X35" s="9">
        <v>2017</v>
      </c>
      <c r="Y35" s="9">
        <v>2018</v>
      </c>
      <c r="Z35" s="9">
        <v>2019</v>
      </c>
      <c r="AA35" s="9">
        <v>2020</v>
      </c>
      <c r="AB35" s="9">
        <v>2021</v>
      </c>
      <c r="AC35" s="9">
        <v>2022</v>
      </c>
      <c r="AD35" s="9">
        <v>2023</v>
      </c>
    </row>
    <row r="36" spans="1:30" ht="13.4" customHeight="1" x14ac:dyDescent="0.3">
      <c r="A36" s="16" t="s">
        <v>4</v>
      </c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21">
        <f t="shared" ref="L36:AD36" si="9">SUM(L37:L39)</f>
        <v>330640.75813616137</v>
      </c>
      <c r="M36" s="21">
        <f t="shared" si="9"/>
        <v>600422.07703246374</v>
      </c>
      <c r="N36" s="21">
        <f t="shared" si="9"/>
        <v>704945.16364601988</v>
      </c>
      <c r="O36" s="21">
        <f t="shared" si="9"/>
        <v>754979.47981105524</v>
      </c>
      <c r="P36" s="21">
        <f t="shared" si="9"/>
        <v>693139</v>
      </c>
      <c r="Q36" s="21">
        <f t="shared" si="9"/>
        <v>722048.00000000012</v>
      </c>
      <c r="R36" s="21">
        <f t="shared" si="9"/>
        <v>758427.99999999988</v>
      </c>
      <c r="S36" s="21">
        <f t="shared" si="9"/>
        <v>646607</v>
      </c>
      <c r="T36" s="21">
        <f t="shared" si="9"/>
        <v>385975</v>
      </c>
      <c r="U36" s="21">
        <f t="shared" si="9"/>
        <v>406636</v>
      </c>
      <c r="V36" s="21">
        <f t="shared" si="9"/>
        <v>413520.44321773457</v>
      </c>
      <c r="W36" s="21">
        <f t="shared" si="9"/>
        <v>435329.10295341926</v>
      </c>
      <c r="X36" s="21">
        <f t="shared" si="9"/>
        <v>504292.33640040108</v>
      </c>
      <c r="Y36" s="21">
        <f t="shared" si="9"/>
        <v>601596.45083540399</v>
      </c>
      <c r="Z36" s="21">
        <f t="shared" si="9"/>
        <v>714172</v>
      </c>
      <c r="AA36" s="21">
        <f t="shared" si="9"/>
        <v>712733</v>
      </c>
      <c r="AB36" s="21">
        <f t="shared" si="9"/>
        <v>939483</v>
      </c>
      <c r="AC36" s="21">
        <f t="shared" si="9"/>
        <v>1097438</v>
      </c>
      <c r="AD36" s="21">
        <f t="shared" si="9"/>
        <v>1199152</v>
      </c>
    </row>
    <row r="37" spans="1:30" ht="13.4" customHeight="1" x14ac:dyDescent="0.3">
      <c r="A37" s="18" t="s">
        <v>21</v>
      </c>
      <c r="B37" s="18"/>
      <c r="C37" s="18"/>
      <c r="D37" s="18"/>
      <c r="E37" s="17"/>
      <c r="F37" s="17"/>
      <c r="G37" s="17"/>
      <c r="H37" s="17"/>
      <c r="I37" s="17"/>
      <c r="J37" s="17"/>
      <c r="K37" s="17"/>
      <c r="L37" s="21">
        <v>312849.3087734846</v>
      </c>
      <c r="M37" s="21">
        <v>565775.10303923523</v>
      </c>
      <c r="N37" s="21">
        <v>660069.59335632366</v>
      </c>
      <c r="O37" s="21">
        <v>708018.29810153053</v>
      </c>
      <c r="P37" s="21">
        <v>647452.88898513257</v>
      </c>
      <c r="Q37" s="74">
        <v>670410.86859786941</v>
      </c>
      <c r="R37" s="19">
        <v>711304.92485116876</v>
      </c>
      <c r="S37" s="19">
        <v>606068</v>
      </c>
      <c r="T37" s="19">
        <v>362202</v>
      </c>
      <c r="U37" s="19">
        <v>383299</v>
      </c>
      <c r="V37" s="19">
        <v>390742.10244646244</v>
      </c>
      <c r="W37" s="19">
        <v>412030.67977198464</v>
      </c>
      <c r="X37" s="19">
        <v>479198.33640040108</v>
      </c>
      <c r="Y37" s="19">
        <v>573546.84644472005</v>
      </c>
      <c r="Z37" s="19">
        <v>682568</v>
      </c>
      <c r="AA37" s="19">
        <v>681829</v>
      </c>
      <c r="AB37" s="19">
        <v>896277</v>
      </c>
      <c r="AC37" s="19">
        <v>1045906</v>
      </c>
      <c r="AD37" s="19">
        <v>1145839</v>
      </c>
    </row>
    <row r="38" spans="1:30" ht="13.4" customHeight="1" x14ac:dyDescent="0.3">
      <c r="A38" s="18" t="s">
        <v>7</v>
      </c>
      <c r="B38" s="18"/>
      <c r="C38" s="18"/>
      <c r="D38" s="18"/>
      <c r="L38" s="21">
        <v>16052.618227112791</v>
      </c>
      <c r="M38" s="21">
        <v>31058.068187943965</v>
      </c>
      <c r="N38" s="21">
        <v>40895.958905410072</v>
      </c>
      <c r="O38" s="21">
        <v>43550.800974612393</v>
      </c>
      <c r="P38" s="21">
        <v>42943.616854051586</v>
      </c>
      <c r="Q38" s="74">
        <v>48943.042424332874</v>
      </c>
      <c r="R38" s="19">
        <v>44830.324005250528</v>
      </c>
      <c r="S38" s="19">
        <v>38616</v>
      </c>
      <c r="T38" s="19">
        <v>22753</v>
      </c>
      <c r="U38" s="19">
        <v>22547</v>
      </c>
      <c r="V38" s="19">
        <v>22208.918295515803</v>
      </c>
      <c r="W38" s="19">
        <v>22771.373107020463</v>
      </c>
      <c r="X38" s="19">
        <v>24540</v>
      </c>
      <c r="Y38" s="19">
        <v>27381.27728433413</v>
      </c>
      <c r="Z38" s="19">
        <v>30820</v>
      </c>
      <c r="AA38" s="19">
        <v>30046</v>
      </c>
      <c r="AB38" s="19">
        <v>40731</v>
      </c>
      <c r="AC38" s="19">
        <v>48810</v>
      </c>
      <c r="AD38" s="19">
        <v>51268</v>
      </c>
    </row>
    <row r="39" spans="1:30" ht="13.4" customHeight="1" x14ac:dyDescent="0.3">
      <c r="A39" s="18" t="s">
        <v>22</v>
      </c>
      <c r="B39" s="18"/>
      <c r="C39" s="18"/>
      <c r="D39" s="18"/>
      <c r="E39" s="44"/>
      <c r="F39" s="44"/>
      <c r="G39" s="44"/>
      <c r="H39" s="44"/>
      <c r="I39" s="44"/>
      <c r="J39" s="44"/>
      <c r="K39" s="44"/>
      <c r="L39" s="21">
        <v>1738.8311355639646</v>
      </c>
      <c r="M39" s="21">
        <v>3588.9058052844716</v>
      </c>
      <c r="N39" s="21">
        <v>3979.6113842861801</v>
      </c>
      <c r="O39" s="21">
        <v>3410.3807349123572</v>
      </c>
      <c r="P39" s="21">
        <v>2742.4941608158756</v>
      </c>
      <c r="Q39" s="74">
        <v>2694.088977797825</v>
      </c>
      <c r="R39" s="19">
        <v>2292.7511435807</v>
      </c>
      <c r="S39" s="19">
        <v>1923</v>
      </c>
      <c r="T39" s="19">
        <v>1020</v>
      </c>
      <c r="U39" s="19">
        <v>790</v>
      </c>
      <c r="V39" s="19">
        <v>569.42247575631666</v>
      </c>
      <c r="W39" s="19">
        <v>527.05007441416478</v>
      </c>
      <c r="X39" s="19">
        <v>554</v>
      </c>
      <c r="Y39" s="19">
        <v>668.32710634971465</v>
      </c>
      <c r="Z39" s="19">
        <v>784</v>
      </c>
      <c r="AA39" s="19">
        <v>858</v>
      </c>
      <c r="AB39" s="19">
        <v>2475</v>
      </c>
      <c r="AC39" s="19">
        <v>2722</v>
      </c>
      <c r="AD39" s="19">
        <v>2045</v>
      </c>
    </row>
    <row r="40" spans="1:30" ht="13.4" customHeight="1" x14ac:dyDescent="0.3">
      <c r="A40" s="16" t="s">
        <v>10</v>
      </c>
      <c r="B40" s="16"/>
      <c r="C40" s="16"/>
      <c r="D40" s="16"/>
      <c r="E40" s="44"/>
      <c r="F40" s="44"/>
      <c r="G40" s="44"/>
      <c r="H40" s="44"/>
      <c r="I40" s="44"/>
      <c r="J40" s="44"/>
      <c r="K40" s="44"/>
      <c r="L40" s="21">
        <f>'cash rocny'!L40</f>
        <v>24160.808524862245</v>
      </c>
      <c r="M40" s="21">
        <f>'cash rocny'!M40</f>
        <v>42042.089889132309</v>
      </c>
      <c r="N40" s="21">
        <f>'cash rocny'!N40</f>
        <v>53355.772422492191</v>
      </c>
      <c r="O40" s="21">
        <f>'cash rocny'!O40</f>
        <v>59346.843258315086</v>
      </c>
      <c r="P40" s="21">
        <f>'cash rocny'!P40</f>
        <v>64062</v>
      </c>
      <c r="Q40" s="21">
        <f>'cash rocny'!Q40</f>
        <v>54123</v>
      </c>
      <c r="R40" s="21">
        <f>'cash rocny'!R40</f>
        <v>56514</v>
      </c>
      <c r="S40" s="21">
        <f>'cash rocny'!S40</f>
        <v>48789</v>
      </c>
      <c r="T40" s="21">
        <f>'cash rocny'!T40</f>
        <v>25574</v>
      </c>
      <c r="U40" s="21">
        <f>'cash rocny'!U40</f>
        <v>24376</v>
      </c>
      <c r="V40" s="21">
        <f>'cash rocny'!V40</f>
        <v>21467</v>
      </c>
      <c r="W40" s="21">
        <f>'cash rocny'!W40</f>
        <v>19342</v>
      </c>
      <c r="X40" s="21">
        <v>19695</v>
      </c>
      <c r="Y40" s="21">
        <v>21035</v>
      </c>
      <c r="Z40" s="21">
        <v>26965</v>
      </c>
      <c r="AA40" s="21">
        <v>33287</v>
      </c>
      <c r="AB40" s="21">
        <f>'cash rocny'!AB40</f>
        <v>39700</v>
      </c>
      <c r="AC40" s="21">
        <f>'cash rocny'!AC40</f>
        <v>47604</v>
      </c>
      <c r="AD40" s="21">
        <f>'cash rocny'!AD40</f>
        <v>55435</v>
      </c>
    </row>
    <row r="41" spans="1:30" ht="13.4" customHeight="1" x14ac:dyDescent="0.3">
      <c r="A41" s="16" t="s">
        <v>23</v>
      </c>
      <c r="B41" s="16"/>
      <c r="C41" s="16"/>
      <c r="D41" s="16"/>
      <c r="L41" s="21">
        <f>'cash rocny'!L41</f>
        <v>0</v>
      </c>
      <c r="M41" s="21">
        <f>'cash rocny'!M41</f>
        <v>676.9899754365</v>
      </c>
      <c r="N41" s="21">
        <f>'cash rocny'!N41</f>
        <v>2323.3419637522402</v>
      </c>
      <c r="O41" s="21">
        <f>'cash rocny'!O41</f>
        <v>629.22392617672438</v>
      </c>
      <c r="P41" s="21">
        <f>'cash rocny'!P41</f>
        <v>276</v>
      </c>
      <c r="Q41" s="21">
        <f>'cash rocny'!Q41</f>
        <v>227</v>
      </c>
      <c r="R41" s="21">
        <f>'cash rocny'!R41</f>
        <v>275</v>
      </c>
      <c r="S41" s="21">
        <f>'cash rocny'!S41</f>
        <v>276</v>
      </c>
      <c r="T41" s="21">
        <f>'cash rocny'!T41</f>
        <v>150</v>
      </c>
      <c r="U41" s="21">
        <f>'cash rocny'!U41</f>
        <v>167</v>
      </c>
      <c r="V41" s="21">
        <f>'cash rocny'!V41</f>
        <v>183</v>
      </c>
      <c r="W41" s="21">
        <f>'cash rocny'!W41</f>
        <v>190</v>
      </c>
      <c r="X41" s="21">
        <v>225</v>
      </c>
      <c r="Y41" s="21">
        <v>279</v>
      </c>
      <c r="Z41" s="21">
        <v>348</v>
      </c>
      <c r="AA41" s="21">
        <v>415</v>
      </c>
      <c r="AB41" s="21">
        <f>'cash rocny'!AB41</f>
        <v>435</v>
      </c>
      <c r="AC41" s="21">
        <f>'cash rocny'!AC41</f>
        <v>591</v>
      </c>
      <c r="AD41" s="21">
        <f>'cash rocny'!AD41</f>
        <v>758</v>
      </c>
    </row>
    <row r="42" spans="1:30" ht="13.4" customHeight="1" x14ac:dyDescent="0.3">
      <c r="A42" s="16" t="s">
        <v>24</v>
      </c>
      <c r="B42" s="16"/>
      <c r="C42" s="16"/>
      <c r="D42" s="16"/>
      <c r="L42" s="21">
        <f>'cash rocny'!L42</f>
        <v>19157.538338976297</v>
      </c>
      <c r="M42" s="21">
        <f>'cash rocny'!M42</f>
        <v>21778.098652326891</v>
      </c>
      <c r="N42" s="21">
        <f>'cash rocny'!N42</f>
        <v>28508.132510124142</v>
      </c>
      <c r="O42" s="21">
        <f>'cash rocny'!O42</f>
        <v>28266.791051151828</v>
      </c>
      <c r="P42" s="21">
        <f>'cash rocny'!P42</f>
        <v>37081</v>
      </c>
      <c r="Q42" s="21">
        <f>'cash rocny'!Q42</f>
        <v>35476</v>
      </c>
      <c r="R42" s="21">
        <f>'cash rocny'!R42</f>
        <v>30674</v>
      </c>
      <c r="S42" s="21">
        <f>'cash rocny'!S42</f>
        <v>26803</v>
      </c>
      <c r="T42" s="21">
        <f>'cash rocny'!T42</f>
        <v>11436</v>
      </c>
      <c r="U42" s="21">
        <f>'cash rocny'!U42</f>
        <v>10106</v>
      </c>
      <c r="V42" s="21">
        <f>'cash rocny'!V42</f>
        <v>9037</v>
      </c>
      <c r="W42" s="21">
        <f>'cash rocny'!W42</f>
        <v>10173</v>
      </c>
      <c r="X42" s="21">
        <v>10740</v>
      </c>
      <c r="Y42" s="21">
        <v>13530</v>
      </c>
      <c r="Z42" s="21">
        <v>17707</v>
      </c>
      <c r="AA42" s="21">
        <v>21256</v>
      </c>
      <c r="AB42" s="21">
        <f>'cash rocny'!AB42</f>
        <v>20387</v>
      </c>
      <c r="AC42" s="21">
        <f>'cash rocny'!AC42</f>
        <v>30079</v>
      </c>
      <c r="AD42" s="21">
        <f>'cash rocny'!AD42</f>
        <v>29996</v>
      </c>
    </row>
    <row r="43" spans="1:30" ht="13.4" customHeight="1" x14ac:dyDescent="0.3">
      <c r="A43" s="16" t="s">
        <v>25</v>
      </c>
      <c r="B43" s="16"/>
      <c r="C43" s="16"/>
      <c r="D43" s="16"/>
      <c r="L43" s="21">
        <f>'cash rocny'!L43</f>
        <v>0</v>
      </c>
      <c r="M43" s="21">
        <f>'cash rocny'!M43</f>
        <v>151.82898492996082</v>
      </c>
      <c r="N43" s="21">
        <f>'cash rocny'!N43</f>
        <v>0</v>
      </c>
      <c r="O43" s="21">
        <f>'cash rocny'!O43</f>
        <v>261.36891721436626</v>
      </c>
      <c r="P43" s="21">
        <f>'cash rocny'!P43</f>
        <v>318</v>
      </c>
      <c r="Q43" s="21">
        <f>'cash rocny'!Q43</f>
        <v>149</v>
      </c>
      <c r="R43" s="21">
        <f>'cash rocny'!R43</f>
        <v>45</v>
      </c>
      <c r="S43" s="21">
        <f>'cash rocny'!S43</f>
        <v>52</v>
      </c>
      <c r="T43" s="21">
        <f>'cash rocny'!T43</f>
        <v>61</v>
      </c>
      <c r="U43" s="21">
        <f>'cash rocny'!U43</f>
        <v>53</v>
      </c>
      <c r="V43" s="21">
        <f>'cash rocny'!V43</f>
        <v>16</v>
      </c>
      <c r="W43" s="21">
        <f>'cash rocny'!W43</f>
        <v>11</v>
      </c>
      <c r="X43" s="21">
        <v>4</v>
      </c>
      <c r="Y43" s="21">
        <v>-1</v>
      </c>
      <c r="Z43" s="21">
        <v>5</v>
      </c>
      <c r="AA43" s="21">
        <v>0</v>
      </c>
      <c r="AB43" s="21">
        <f>'cash rocny'!AB43</f>
        <v>-1</v>
      </c>
      <c r="AC43" s="21">
        <f>'cash rocny'!AC43</f>
        <v>-1</v>
      </c>
      <c r="AD43" s="21">
        <f>'cash rocny'!AD43</f>
        <v>-3</v>
      </c>
    </row>
    <row r="44" spans="1:30" ht="13.4" customHeight="1" x14ac:dyDescent="0.3">
      <c r="A44" s="7" t="s">
        <v>19</v>
      </c>
      <c r="B44" s="7"/>
      <c r="C44" s="7"/>
      <c r="D44" s="7"/>
      <c r="E44" s="45">
        <f t="shared" ref="E44:L44" si="10">SUM(E36,E40:E43)</f>
        <v>0</v>
      </c>
      <c r="F44" s="45">
        <f t="shared" si="10"/>
        <v>0</v>
      </c>
      <c r="G44" s="45">
        <f t="shared" si="10"/>
        <v>0</v>
      </c>
      <c r="H44" s="45">
        <f t="shared" si="10"/>
        <v>0</v>
      </c>
      <c r="I44" s="45">
        <f t="shared" si="10"/>
        <v>0</v>
      </c>
      <c r="J44" s="45">
        <f t="shared" si="10"/>
        <v>0</v>
      </c>
      <c r="K44" s="45">
        <f t="shared" si="10"/>
        <v>0</v>
      </c>
      <c r="L44" s="42">
        <f t="shared" si="10"/>
        <v>373959.10499999986</v>
      </c>
      <c r="M44" s="42">
        <f t="shared" ref="M44:AD44" si="11">SUM(M36,M40:M42)</f>
        <v>664919.25554935937</v>
      </c>
      <c r="N44" s="42">
        <f t="shared" si="11"/>
        <v>789132.41054238845</v>
      </c>
      <c r="O44" s="42">
        <f t="shared" si="11"/>
        <v>843222.33804669883</v>
      </c>
      <c r="P44" s="42">
        <f t="shared" si="11"/>
        <v>794558</v>
      </c>
      <c r="Q44" s="42">
        <f t="shared" si="11"/>
        <v>811874.00000000012</v>
      </c>
      <c r="R44" s="42">
        <f t="shared" si="11"/>
        <v>845890.99999999988</v>
      </c>
      <c r="S44" s="42">
        <f t="shared" si="11"/>
        <v>722475</v>
      </c>
      <c r="T44" s="42">
        <f t="shared" si="11"/>
        <v>423135</v>
      </c>
      <c r="U44" s="42">
        <f t="shared" si="11"/>
        <v>441285</v>
      </c>
      <c r="V44" s="42">
        <f t="shared" si="11"/>
        <v>444207.44321773457</v>
      </c>
      <c r="W44" s="42">
        <f t="shared" si="11"/>
        <v>465034.10295341926</v>
      </c>
      <c r="X44" s="42">
        <f t="shared" si="11"/>
        <v>534952.33640040108</v>
      </c>
      <c r="Y44" s="42">
        <f t="shared" si="11"/>
        <v>636440.45083540399</v>
      </c>
      <c r="Z44" s="42">
        <f t="shared" si="11"/>
        <v>759192</v>
      </c>
      <c r="AA44" s="42">
        <f t="shared" si="11"/>
        <v>767691</v>
      </c>
      <c r="AB44" s="42">
        <f t="shared" si="11"/>
        <v>1000005</v>
      </c>
      <c r="AC44" s="42">
        <f t="shared" si="11"/>
        <v>1175712</v>
      </c>
      <c r="AD44" s="42">
        <f t="shared" si="11"/>
        <v>1285341</v>
      </c>
    </row>
    <row r="45" spans="1:30" ht="13.4" customHeight="1" x14ac:dyDescent="0.3">
      <c r="A45" s="46"/>
      <c r="B45" s="46"/>
      <c r="C45" s="46"/>
      <c r="D45" s="46"/>
      <c r="E45" s="44"/>
      <c r="F45" s="44"/>
      <c r="G45" s="44"/>
      <c r="H45" s="75"/>
      <c r="I45" s="75"/>
      <c r="J45" s="75"/>
      <c r="K45" s="75"/>
      <c r="L45" s="44"/>
      <c r="M45" s="44"/>
      <c r="Q45" s="39"/>
      <c r="S45" s="40"/>
      <c r="T45" s="40"/>
      <c r="Z45" s="40"/>
      <c r="AD45" s="40" t="s">
        <v>29</v>
      </c>
    </row>
    <row r="46" spans="1:30" ht="13.4" customHeight="1" x14ac:dyDescent="0.3">
      <c r="A46" s="76" t="s">
        <v>33</v>
      </c>
      <c r="B46" s="48"/>
      <c r="C46" s="48"/>
      <c r="D46" s="48"/>
      <c r="J46" s="17"/>
      <c r="K46" s="39"/>
      <c r="L46" s="39"/>
      <c r="W46" s="17"/>
      <c r="X46" s="17"/>
      <c r="Y46" s="17"/>
    </row>
    <row r="47" spans="1:30" ht="13.4" customHeight="1" x14ac:dyDescent="0.3">
      <c r="B47" s="21"/>
      <c r="C47" s="21"/>
      <c r="D47" s="21"/>
      <c r="E47" s="21"/>
      <c r="F47" s="21"/>
      <c r="G47" s="21"/>
      <c r="H47" s="77"/>
      <c r="I47" s="77"/>
      <c r="J47" s="77"/>
      <c r="K47" s="77"/>
      <c r="L47" s="21"/>
      <c r="M47" s="21"/>
      <c r="N47" s="21"/>
      <c r="O47" s="21"/>
      <c r="W47" s="17"/>
      <c r="X47" s="17"/>
      <c r="Y47" s="17"/>
    </row>
    <row r="48" spans="1:30" ht="13.4" customHeight="1" x14ac:dyDescent="0.3">
      <c r="A48" s="49"/>
      <c r="B48" s="21"/>
      <c r="C48" s="21"/>
      <c r="D48" s="21"/>
      <c r="E48" s="21"/>
      <c r="F48" s="21"/>
      <c r="G48" s="21"/>
      <c r="H48" s="77"/>
      <c r="I48" s="77"/>
      <c r="J48" s="77"/>
      <c r="K48" s="77"/>
      <c r="L48" s="21"/>
      <c r="M48" s="21"/>
      <c r="N48" s="21"/>
      <c r="O48" s="21"/>
      <c r="P48" s="21"/>
      <c r="Q48" s="21"/>
      <c r="R48" s="21"/>
      <c r="S48" s="21"/>
      <c r="T48" s="21"/>
      <c r="W48" s="17"/>
      <c r="X48" s="17"/>
      <c r="Y48" s="17"/>
    </row>
    <row r="49" spans="1:25" ht="13.4" customHeight="1" x14ac:dyDescent="0.3">
      <c r="A49" s="49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W49" s="17"/>
      <c r="X49" s="17"/>
      <c r="Y49" s="17"/>
    </row>
    <row r="50" spans="1:25" ht="13.4" customHeight="1" x14ac:dyDescent="0.3">
      <c r="A50" s="49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5" ht="13.4" customHeight="1" x14ac:dyDescent="0.3">
      <c r="A51" s="4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5" ht="13.4" customHeight="1" x14ac:dyDescent="0.3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1:25" ht="13.4" customHeight="1" x14ac:dyDescent="0.3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5" ht="13.4" customHeight="1" x14ac:dyDescent="0.3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5" ht="13.4" customHeight="1" x14ac:dyDescent="0.3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</sheetData>
  <pageMargins left="0.75" right="0.75" top="1" bottom="1" header="0.4921259845" footer="0.4921259845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F3E2-8DC5-4B0B-838A-D8620A926756}">
  <sheetPr codeName="Hárok5"/>
  <dimension ref="A1:T354"/>
  <sheetViews>
    <sheetView showGridLines="0" tabSelected="1" zoomScaleNormal="100" workbookViewId="0">
      <pane xSplit="1" ySplit="2" topLeftCell="B325" activePane="bottomRight" state="frozen"/>
      <selection activeCell="A47" sqref="A47"/>
      <selection pane="topRight" activeCell="A47" sqref="A47"/>
      <selection pane="bottomLeft" activeCell="A47" sqref="A47"/>
      <selection pane="bottomRight"/>
    </sheetView>
  </sheetViews>
  <sheetFormatPr defaultColWidth="9.26953125" defaultRowHeight="13.4" customHeight="1" x14ac:dyDescent="0.3"/>
  <cols>
    <col min="1" max="1" width="38.453125" style="157" customWidth="1"/>
    <col min="2" max="2" width="27.453125" style="87" customWidth="1"/>
    <col min="3" max="3" width="20.7265625" style="87" customWidth="1"/>
    <col min="4" max="4" width="6.7265625" style="87" bestFit="1" customWidth="1"/>
    <col min="5" max="5" width="8" style="87" bestFit="1" customWidth="1"/>
    <col min="6" max="6" width="23.453125" style="87" customWidth="1"/>
    <col min="7" max="7" width="10.26953125" style="158" customWidth="1"/>
    <col min="8" max="8" width="14.7265625" style="158" customWidth="1"/>
    <col min="9" max="10" width="10.26953125" style="87" customWidth="1"/>
    <col min="11" max="11" width="9.26953125" style="87"/>
    <col min="12" max="12" width="18" style="156" customWidth="1"/>
    <col min="13" max="13" width="12.54296875" style="156" customWidth="1"/>
    <col min="14" max="14" width="10.7265625" style="156" customWidth="1"/>
    <col min="15" max="16384" width="9.26953125" style="87"/>
  </cols>
  <sheetData>
    <row r="1" spans="1:20" ht="15" customHeight="1" thickBot="1" x14ac:dyDescent="0.4">
      <c r="A1" s="78"/>
      <c r="B1" s="79" t="s">
        <v>34</v>
      </c>
      <c r="C1" s="80"/>
      <c r="D1" s="81"/>
      <c r="E1" s="79" t="s">
        <v>35</v>
      </c>
      <c r="F1" s="82"/>
      <c r="G1" s="83" t="s">
        <v>13</v>
      </c>
      <c r="H1" s="80"/>
      <c r="I1" s="83" t="s">
        <v>36</v>
      </c>
      <c r="J1" s="84"/>
      <c r="K1" s="85"/>
      <c r="L1" s="86" t="s">
        <v>37</v>
      </c>
      <c r="M1" s="80"/>
      <c r="N1" s="80"/>
    </row>
    <row r="2" spans="1:20" s="93" customFormat="1" ht="25.5" customHeight="1" x14ac:dyDescent="0.25">
      <c r="A2" s="88"/>
      <c r="B2" s="89" t="s">
        <v>38</v>
      </c>
      <c r="C2" s="89" t="s">
        <v>39</v>
      </c>
      <c r="D2" s="89" t="s">
        <v>40</v>
      </c>
      <c r="E2" s="90" t="s">
        <v>38</v>
      </c>
      <c r="F2" s="91" t="s">
        <v>40</v>
      </c>
      <c r="G2" s="92" t="s">
        <v>38</v>
      </c>
      <c r="H2" s="91" t="s">
        <v>40</v>
      </c>
      <c r="I2" s="92" t="s">
        <v>38</v>
      </c>
      <c r="J2" s="89" t="s">
        <v>41</v>
      </c>
      <c r="L2" s="94" t="s">
        <v>42</v>
      </c>
      <c r="M2" s="94" t="s">
        <v>43</v>
      </c>
      <c r="N2" s="94" t="s">
        <v>13</v>
      </c>
    </row>
    <row r="3" spans="1:20" ht="13.4" customHeight="1" x14ac:dyDescent="0.3">
      <c r="A3" s="95" t="s">
        <v>44</v>
      </c>
      <c r="B3" s="96">
        <v>145108.94244174467</v>
      </c>
      <c r="C3" s="96">
        <v>2202.150965943039</v>
      </c>
      <c r="D3" s="96">
        <v>9732.4570138750569</v>
      </c>
      <c r="E3" s="97">
        <v>0</v>
      </c>
      <c r="F3" s="98">
        <v>0</v>
      </c>
      <c r="G3" s="99"/>
      <c r="H3" s="100"/>
      <c r="I3" s="101"/>
      <c r="J3" s="102"/>
      <c r="L3" s="103">
        <f t="shared" ref="L3:L66" si="0">B4+C3+D3</f>
        <v>142819.95618402708</v>
      </c>
      <c r="M3" s="104"/>
      <c r="N3" s="105"/>
      <c r="O3" s="106"/>
      <c r="P3" s="106"/>
      <c r="Q3" s="106"/>
      <c r="R3" s="106"/>
      <c r="S3" s="106"/>
      <c r="T3" s="106"/>
    </row>
    <row r="4" spans="1:20" ht="13.4" customHeight="1" x14ac:dyDescent="0.3">
      <c r="A4" s="107" t="s">
        <v>45</v>
      </c>
      <c r="B4" s="96">
        <v>130885.34820420897</v>
      </c>
      <c r="C4" s="96">
        <v>2434.076877116112</v>
      </c>
      <c r="D4" s="96">
        <v>9732.4570138750569</v>
      </c>
      <c r="E4" s="108">
        <v>0</v>
      </c>
      <c r="F4" s="109">
        <v>0</v>
      </c>
      <c r="G4" s="99"/>
      <c r="H4" s="100"/>
      <c r="I4" s="101"/>
      <c r="J4" s="96"/>
      <c r="L4" s="110">
        <f t="shared" si="0"/>
        <v>141816.27165903209</v>
      </c>
      <c r="M4" s="111"/>
      <c r="N4" s="112"/>
      <c r="O4" s="106"/>
      <c r="P4" s="106"/>
      <c r="Q4" s="106"/>
      <c r="R4" s="106"/>
      <c r="S4" s="106"/>
      <c r="T4" s="106"/>
    </row>
    <row r="5" spans="1:20" ht="13.4" customHeight="1" x14ac:dyDescent="0.3">
      <c r="A5" s="107" t="s">
        <v>46</v>
      </c>
      <c r="B5" s="96">
        <v>129649.7377680409</v>
      </c>
      <c r="C5" s="96">
        <v>1468.7313284206334</v>
      </c>
      <c r="D5" s="96">
        <v>9732.4570138750569</v>
      </c>
      <c r="E5" s="108">
        <v>0</v>
      </c>
      <c r="F5" s="109">
        <v>0</v>
      </c>
      <c r="G5" s="99"/>
      <c r="H5" s="100"/>
      <c r="I5" s="101"/>
      <c r="J5" s="96"/>
      <c r="L5" s="110">
        <f t="shared" si="0"/>
        <v>146513.5763128195</v>
      </c>
      <c r="M5" s="111"/>
      <c r="N5" s="112"/>
      <c r="O5" s="106"/>
      <c r="P5" s="106"/>
      <c r="Q5" s="106"/>
      <c r="R5" s="106"/>
      <c r="S5" s="106"/>
      <c r="T5" s="106"/>
    </row>
    <row r="6" spans="1:20" ht="13.4" customHeight="1" x14ac:dyDescent="0.3">
      <c r="A6" s="107" t="s">
        <v>47</v>
      </c>
      <c r="B6" s="96">
        <v>135312.38797052382</v>
      </c>
      <c r="C6" s="96">
        <v>1421.9610967270794</v>
      </c>
      <c r="D6" s="96">
        <v>9728.0090287459298</v>
      </c>
      <c r="E6" s="108">
        <v>0</v>
      </c>
      <c r="F6" s="109">
        <v>0</v>
      </c>
      <c r="G6" s="99"/>
      <c r="H6" s="100"/>
      <c r="I6" s="101"/>
      <c r="J6" s="96"/>
      <c r="L6" s="110">
        <f t="shared" si="0"/>
        <v>151694.58275243972</v>
      </c>
      <c r="M6" s="111"/>
      <c r="N6" s="112"/>
      <c r="O6" s="106"/>
      <c r="P6" s="106"/>
      <c r="Q6" s="106"/>
      <c r="R6" s="106"/>
      <c r="S6" s="106"/>
      <c r="T6" s="106"/>
    </row>
    <row r="7" spans="1:20" ht="13.4" customHeight="1" x14ac:dyDescent="0.3">
      <c r="A7" s="107" t="s">
        <v>48</v>
      </c>
      <c r="B7" s="96">
        <v>140544.6126269667</v>
      </c>
      <c r="C7" s="96">
        <v>1692.9230564960499</v>
      </c>
      <c r="D7" s="96">
        <v>17933.213835225386</v>
      </c>
      <c r="E7" s="108">
        <v>0</v>
      </c>
      <c r="F7" s="109">
        <v>0</v>
      </c>
      <c r="G7" s="99"/>
      <c r="H7" s="100"/>
      <c r="I7" s="101"/>
      <c r="J7" s="96"/>
      <c r="L7" s="110">
        <f t="shared" si="0"/>
        <v>163175.13111597954</v>
      </c>
      <c r="M7" s="111"/>
      <c r="N7" s="112"/>
      <c r="O7" s="106"/>
      <c r="P7" s="106"/>
      <c r="Q7" s="106"/>
      <c r="R7" s="106"/>
      <c r="S7" s="106"/>
      <c r="T7" s="106"/>
    </row>
    <row r="8" spans="1:20" ht="13.4" customHeight="1" x14ac:dyDescent="0.3">
      <c r="A8" s="107" t="s">
        <v>49</v>
      </c>
      <c r="B8" s="96">
        <v>143548.99422425812</v>
      </c>
      <c r="C8" s="96">
        <v>1865.6310163977957</v>
      </c>
      <c r="D8" s="96">
        <v>0</v>
      </c>
      <c r="E8" s="108">
        <v>0</v>
      </c>
      <c r="F8" s="109">
        <v>0</v>
      </c>
      <c r="G8" s="99"/>
      <c r="H8" s="100"/>
      <c r="I8" s="101"/>
      <c r="J8" s="96"/>
      <c r="L8" s="110">
        <f t="shared" si="0"/>
        <v>155251.27796587659</v>
      </c>
      <c r="M8" s="111"/>
      <c r="N8" s="112"/>
      <c r="O8" s="106"/>
      <c r="P8" s="106"/>
      <c r="Q8" s="106"/>
      <c r="R8" s="106"/>
      <c r="S8" s="106"/>
      <c r="T8" s="106"/>
    </row>
    <row r="9" spans="1:20" ht="13.4" customHeight="1" x14ac:dyDescent="0.3">
      <c r="A9" s="107" t="s">
        <v>50</v>
      </c>
      <c r="B9" s="96">
        <v>153385.6469494788</v>
      </c>
      <c r="C9" s="96">
        <v>3194.3503950076342</v>
      </c>
      <c r="D9" s="96">
        <v>19462.656841266678</v>
      </c>
      <c r="E9" s="108">
        <v>0</v>
      </c>
      <c r="F9" s="109">
        <v>0</v>
      </c>
      <c r="G9" s="99"/>
      <c r="H9" s="100"/>
      <c r="I9" s="101"/>
      <c r="J9" s="96"/>
      <c r="L9" s="110">
        <f t="shared" si="0"/>
        <v>172788.02363407024</v>
      </c>
      <c r="M9" s="111"/>
      <c r="N9" s="112"/>
      <c r="O9" s="106"/>
      <c r="P9" s="106"/>
      <c r="Q9" s="106"/>
      <c r="R9" s="106"/>
      <c r="S9" s="106"/>
      <c r="T9" s="106"/>
    </row>
    <row r="10" spans="1:20" ht="13.4" customHeight="1" x14ac:dyDescent="0.3">
      <c r="A10" s="107" t="s">
        <v>51</v>
      </c>
      <c r="B10" s="96">
        <v>150131.01639779593</v>
      </c>
      <c r="C10" s="96">
        <v>2624.311226183363</v>
      </c>
      <c r="D10" s="96">
        <v>9983.4030405629692</v>
      </c>
      <c r="E10" s="108">
        <v>0</v>
      </c>
      <c r="F10" s="109">
        <v>0</v>
      </c>
      <c r="G10" s="99"/>
      <c r="H10" s="100"/>
      <c r="I10" s="101"/>
      <c r="J10" s="96"/>
      <c r="L10" s="110">
        <f t="shared" si="0"/>
        <v>160295.1603266281</v>
      </c>
      <c r="M10" s="111"/>
      <c r="N10" s="112"/>
      <c r="O10" s="106"/>
      <c r="P10" s="106"/>
      <c r="Q10" s="106"/>
      <c r="R10" s="106"/>
      <c r="S10" s="106"/>
      <c r="T10" s="106"/>
    </row>
    <row r="11" spans="1:20" ht="13.4" customHeight="1" x14ac:dyDescent="0.3">
      <c r="A11" s="107" t="s">
        <v>52</v>
      </c>
      <c r="B11" s="96">
        <v>147687.44605988177</v>
      </c>
      <c r="C11" s="96">
        <v>2093.1753302794928</v>
      </c>
      <c r="D11" s="96">
        <v>0</v>
      </c>
      <c r="E11" s="108">
        <v>0</v>
      </c>
      <c r="F11" s="109">
        <v>0</v>
      </c>
      <c r="G11" s="99"/>
      <c r="H11" s="100"/>
      <c r="I11" s="101"/>
      <c r="J11" s="96"/>
      <c r="L11" s="110">
        <f t="shared" si="0"/>
        <v>153389.26508663609</v>
      </c>
      <c r="M11" s="111"/>
      <c r="N11" s="112"/>
      <c r="O11" s="106"/>
      <c r="P11" s="106"/>
      <c r="Q11" s="106"/>
      <c r="R11" s="106"/>
      <c r="S11" s="106"/>
      <c r="T11" s="106"/>
    </row>
    <row r="12" spans="1:20" ht="13.4" customHeight="1" x14ac:dyDescent="0.3">
      <c r="A12" s="107" t="s">
        <v>53</v>
      </c>
      <c r="B12" s="96">
        <v>151296.08975635661</v>
      </c>
      <c r="C12" s="96">
        <v>2967.5695412600412</v>
      </c>
      <c r="D12" s="96">
        <v>19462.656841266678</v>
      </c>
      <c r="E12" s="108">
        <v>0</v>
      </c>
      <c r="F12" s="109">
        <v>0</v>
      </c>
      <c r="G12" s="99"/>
      <c r="H12" s="100"/>
      <c r="I12" s="101"/>
      <c r="J12" s="96"/>
      <c r="L12" s="110">
        <f t="shared" si="0"/>
        <v>177830.74420766116</v>
      </c>
      <c r="M12" s="111"/>
      <c r="N12" s="112"/>
      <c r="O12" s="106"/>
      <c r="P12" s="106"/>
      <c r="Q12" s="106"/>
      <c r="R12" s="106"/>
      <c r="S12" s="106"/>
      <c r="T12" s="106"/>
    </row>
    <row r="13" spans="1:20" ht="13.4" customHeight="1" x14ac:dyDescent="0.3">
      <c r="A13" s="107" t="s">
        <v>54</v>
      </c>
      <c r="B13" s="96">
        <v>155400.51782513445</v>
      </c>
      <c r="C13" s="96">
        <v>3608.6768903936795</v>
      </c>
      <c r="D13" s="96">
        <v>7200.5576578370847</v>
      </c>
      <c r="E13" s="108">
        <v>0</v>
      </c>
      <c r="F13" s="109">
        <v>0</v>
      </c>
      <c r="G13" s="99"/>
      <c r="H13" s="100"/>
      <c r="I13" s="101"/>
      <c r="J13" s="96"/>
      <c r="L13" s="110">
        <f t="shared" si="0"/>
        <v>188458.93912235278</v>
      </c>
      <c r="M13" s="111"/>
      <c r="N13" s="112"/>
      <c r="O13" s="106"/>
      <c r="P13" s="106"/>
      <c r="Q13" s="106"/>
      <c r="R13" s="106"/>
      <c r="S13" s="106"/>
      <c r="T13" s="106"/>
    </row>
    <row r="14" spans="1:20" ht="13.4" customHeight="1" x14ac:dyDescent="0.3">
      <c r="A14" s="113" t="s">
        <v>55</v>
      </c>
      <c r="B14" s="114">
        <v>177649.70457412201</v>
      </c>
      <c r="C14" s="114">
        <v>4599.4157870278168</v>
      </c>
      <c r="D14" s="114">
        <v>0</v>
      </c>
      <c r="E14" s="115">
        <v>0</v>
      </c>
      <c r="F14" s="116">
        <v>0</v>
      </c>
      <c r="G14" s="117"/>
      <c r="H14" s="118"/>
      <c r="I14" s="119"/>
      <c r="J14" s="114"/>
      <c r="L14" s="120">
        <f t="shared" si="0"/>
        <v>173874.8589258448</v>
      </c>
      <c r="M14" s="121"/>
      <c r="N14" s="122"/>
      <c r="O14" s="106"/>
      <c r="P14" s="106"/>
      <c r="Q14" s="106"/>
      <c r="R14" s="106"/>
      <c r="S14" s="106"/>
      <c r="T14" s="106"/>
    </row>
    <row r="15" spans="1:20" ht="13.4" customHeight="1" x14ac:dyDescent="0.3">
      <c r="A15" s="95" t="s">
        <v>56</v>
      </c>
      <c r="B15" s="96">
        <v>169275.44313881698</v>
      </c>
      <c r="C15" s="96">
        <v>3261.9996016729733</v>
      </c>
      <c r="D15" s="96">
        <v>1830.9101772555268</v>
      </c>
      <c r="E15" s="97">
        <v>0</v>
      </c>
      <c r="F15" s="98">
        <v>0</v>
      </c>
      <c r="G15" s="99"/>
      <c r="H15" s="100"/>
      <c r="I15" s="101"/>
      <c r="J15" s="102"/>
      <c r="L15" s="110">
        <f t="shared" si="0"/>
        <v>151750.31534222935</v>
      </c>
      <c r="M15" s="111"/>
      <c r="N15" s="112"/>
      <c r="O15" s="106"/>
      <c r="P15" s="106"/>
      <c r="Q15" s="106"/>
      <c r="R15" s="106"/>
      <c r="S15" s="106"/>
      <c r="T15" s="106"/>
    </row>
    <row r="16" spans="1:20" ht="13.4" customHeight="1" x14ac:dyDescent="0.3">
      <c r="A16" s="107" t="s">
        <v>57</v>
      </c>
      <c r="B16" s="96">
        <v>146657.40556330085</v>
      </c>
      <c r="C16" s="96">
        <v>1774.4141273318728</v>
      </c>
      <c r="D16" s="96">
        <v>1830.9101772555268</v>
      </c>
      <c r="E16" s="108">
        <v>0</v>
      </c>
      <c r="F16" s="109">
        <v>0</v>
      </c>
      <c r="G16" s="99"/>
      <c r="H16" s="100"/>
      <c r="I16" s="101"/>
      <c r="J16" s="96"/>
      <c r="L16" s="110">
        <f t="shared" si="0"/>
        <v>143248.82161587992</v>
      </c>
      <c r="M16" s="111"/>
      <c r="N16" s="112"/>
      <c r="O16" s="106"/>
      <c r="P16" s="106"/>
      <c r="Q16" s="106"/>
      <c r="R16" s="106"/>
      <c r="S16" s="106"/>
      <c r="T16" s="106"/>
    </row>
    <row r="17" spans="1:20" ht="13.4" customHeight="1" x14ac:dyDescent="0.3">
      <c r="A17" s="107" t="s">
        <v>58</v>
      </c>
      <c r="B17" s="96">
        <v>139643.49731129254</v>
      </c>
      <c r="C17" s="96">
        <v>2843.1255394011814</v>
      </c>
      <c r="D17" s="96">
        <v>1830.9101772555268</v>
      </c>
      <c r="E17" s="108">
        <v>0</v>
      </c>
      <c r="F17" s="109">
        <v>0</v>
      </c>
      <c r="G17" s="99"/>
      <c r="H17" s="100"/>
      <c r="I17" s="101"/>
      <c r="J17" s="96"/>
      <c r="L17" s="110">
        <f t="shared" si="0"/>
        <v>158726.31613888335</v>
      </c>
      <c r="M17" s="111"/>
      <c r="N17" s="112"/>
      <c r="O17" s="106"/>
      <c r="P17" s="106"/>
      <c r="Q17" s="106"/>
      <c r="R17" s="106"/>
      <c r="S17" s="106"/>
      <c r="T17" s="106"/>
    </row>
    <row r="18" spans="1:20" ht="13.4" customHeight="1" x14ac:dyDescent="0.3">
      <c r="A18" s="107" t="s">
        <v>59</v>
      </c>
      <c r="B18" s="96">
        <v>154052.28042222667</v>
      </c>
      <c r="C18" s="96">
        <v>2703.0140078337649</v>
      </c>
      <c r="D18" s="96">
        <v>1830.9101772555268</v>
      </c>
      <c r="E18" s="108">
        <v>0</v>
      </c>
      <c r="F18" s="109">
        <v>0</v>
      </c>
      <c r="G18" s="99"/>
      <c r="H18" s="100"/>
      <c r="I18" s="101"/>
      <c r="J18" s="96"/>
      <c r="L18" s="110">
        <f t="shared" si="0"/>
        <v>151792.27245568609</v>
      </c>
      <c r="M18" s="111"/>
      <c r="N18" s="112"/>
      <c r="O18" s="106"/>
      <c r="P18" s="106"/>
      <c r="Q18" s="106"/>
      <c r="R18" s="106"/>
      <c r="S18" s="106"/>
      <c r="T18" s="106"/>
    </row>
    <row r="19" spans="1:20" ht="13.4" customHeight="1" x14ac:dyDescent="0.3">
      <c r="A19" s="107" t="s">
        <v>60</v>
      </c>
      <c r="B19" s="96">
        <v>147258.34827059682</v>
      </c>
      <c r="C19" s="96">
        <v>2953.4953196574388</v>
      </c>
      <c r="D19" s="96">
        <v>1830.9101772555268</v>
      </c>
      <c r="E19" s="108">
        <v>0</v>
      </c>
      <c r="F19" s="109">
        <v>0</v>
      </c>
      <c r="G19" s="99"/>
      <c r="H19" s="100"/>
      <c r="I19" s="101"/>
      <c r="J19" s="96"/>
      <c r="L19" s="110">
        <f t="shared" si="0"/>
        <v>160916.41771227508</v>
      </c>
      <c r="M19" s="111"/>
      <c r="N19" s="112"/>
      <c r="O19" s="106"/>
      <c r="P19" s="106"/>
      <c r="Q19" s="106"/>
      <c r="R19" s="106"/>
      <c r="S19" s="106"/>
      <c r="T19" s="106"/>
    </row>
    <row r="20" spans="1:20" ht="13.4" customHeight="1" x14ac:dyDescent="0.3">
      <c r="A20" s="107" t="s">
        <v>61</v>
      </c>
      <c r="B20" s="96">
        <v>156132.01221536213</v>
      </c>
      <c r="C20" s="96">
        <v>3114.2202748456484</v>
      </c>
      <c r="D20" s="96">
        <v>1399.0572927039766</v>
      </c>
      <c r="E20" s="108">
        <v>0</v>
      </c>
      <c r="F20" s="109">
        <v>0</v>
      </c>
      <c r="G20" s="99"/>
      <c r="H20" s="100"/>
      <c r="I20" s="101"/>
      <c r="J20" s="96"/>
      <c r="L20" s="110">
        <f t="shared" si="0"/>
        <v>173726.58169023436</v>
      </c>
      <c r="M20" s="111"/>
      <c r="N20" s="112"/>
      <c r="O20" s="106"/>
      <c r="P20" s="106"/>
      <c r="Q20" s="106"/>
      <c r="R20" s="106"/>
      <c r="S20" s="106"/>
      <c r="T20" s="106"/>
    </row>
    <row r="21" spans="1:20" ht="13.4" customHeight="1" x14ac:dyDescent="0.3">
      <c r="A21" s="107" t="s">
        <v>62</v>
      </c>
      <c r="B21" s="96">
        <v>169213.30412268473</v>
      </c>
      <c r="C21" s="96">
        <v>3604.6604262099181</v>
      </c>
      <c r="D21" s="96">
        <v>3661.8203545110537</v>
      </c>
      <c r="E21" s="108">
        <v>0</v>
      </c>
      <c r="F21" s="109">
        <v>0</v>
      </c>
      <c r="G21" s="99"/>
      <c r="H21" s="100"/>
      <c r="I21" s="101"/>
      <c r="J21" s="96"/>
      <c r="L21" s="110">
        <f t="shared" si="0"/>
        <v>166308.00637323243</v>
      </c>
      <c r="M21" s="111"/>
      <c r="N21" s="112"/>
      <c r="O21" s="106"/>
      <c r="P21" s="106"/>
      <c r="Q21" s="106"/>
      <c r="R21" s="106"/>
      <c r="S21" s="106"/>
      <c r="T21" s="106"/>
    </row>
    <row r="22" spans="1:20" ht="13.4" customHeight="1" x14ac:dyDescent="0.3">
      <c r="A22" s="107" t="s">
        <v>63</v>
      </c>
      <c r="B22" s="96">
        <v>159041.52559251146</v>
      </c>
      <c r="C22" s="96">
        <v>3858.5939055964946</v>
      </c>
      <c r="D22" s="96">
        <v>0</v>
      </c>
      <c r="E22" s="108">
        <v>0</v>
      </c>
      <c r="F22" s="109">
        <v>0</v>
      </c>
      <c r="G22" s="99"/>
      <c r="H22" s="100"/>
      <c r="I22" s="101"/>
      <c r="J22" s="96"/>
      <c r="L22" s="110">
        <f t="shared" si="0"/>
        <v>161169.02343490673</v>
      </c>
      <c r="M22" s="111"/>
      <c r="N22" s="112"/>
      <c r="O22" s="106"/>
      <c r="P22" s="106"/>
      <c r="Q22" s="106"/>
      <c r="R22" s="106"/>
      <c r="S22" s="106"/>
      <c r="T22" s="106"/>
    </row>
    <row r="23" spans="1:20" ht="13.4" customHeight="1" x14ac:dyDescent="0.3">
      <c r="A23" s="107" t="s">
        <v>64</v>
      </c>
      <c r="B23" s="96">
        <v>157310.42952931023</v>
      </c>
      <c r="C23" s="96">
        <v>4676.3260970590181</v>
      </c>
      <c r="D23" s="96">
        <v>1655.2147646551152</v>
      </c>
      <c r="E23" s="108">
        <v>0</v>
      </c>
      <c r="F23" s="109">
        <v>0</v>
      </c>
      <c r="G23" s="99"/>
      <c r="H23" s="100"/>
      <c r="I23" s="101"/>
      <c r="J23" s="96"/>
      <c r="L23" s="110">
        <f t="shared" si="0"/>
        <v>174232.98811657701</v>
      </c>
      <c r="M23" s="111"/>
      <c r="N23" s="112"/>
      <c r="O23" s="106"/>
      <c r="P23" s="106"/>
      <c r="Q23" s="106"/>
      <c r="R23" s="106"/>
      <c r="S23" s="106"/>
      <c r="T23" s="106"/>
    </row>
    <row r="24" spans="1:20" ht="13.4" customHeight="1" x14ac:dyDescent="0.3">
      <c r="A24" s="107" t="s">
        <v>65</v>
      </c>
      <c r="B24" s="96">
        <v>167901.4472548629</v>
      </c>
      <c r="C24" s="96">
        <v>5715.2293699794191</v>
      </c>
      <c r="D24" s="96">
        <v>3661.8535484299268</v>
      </c>
      <c r="E24" s="108">
        <v>0</v>
      </c>
      <c r="F24" s="109">
        <v>0</v>
      </c>
      <c r="G24" s="99"/>
      <c r="H24" s="100"/>
      <c r="I24" s="101"/>
      <c r="J24" s="96"/>
      <c r="L24" s="110">
        <f t="shared" si="0"/>
        <v>177936.79877846377</v>
      </c>
      <c r="M24" s="111"/>
      <c r="N24" s="112"/>
      <c r="O24" s="106"/>
      <c r="P24" s="106"/>
      <c r="Q24" s="106"/>
      <c r="R24" s="106"/>
      <c r="S24" s="106"/>
      <c r="T24" s="106"/>
    </row>
    <row r="25" spans="1:20" ht="13.4" customHeight="1" x14ac:dyDescent="0.3">
      <c r="A25" s="107" t="s">
        <v>66</v>
      </c>
      <c r="B25" s="96">
        <v>168559.71586005442</v>
      </c>
      <c r="C25" s="96">
        <v>4291.0774746066518</v>
      </c>
      <c r="D25" s="96">
        <v>0</v>
      </c>
      <c r="E25" s="108">
        <v>0</v>
      </c>
      <c r="F25" s="109">
        <v>0</v>
      </c>
      <c r="G25" s="99"/>
      <c r="H25" s="100"/>
      <c r="I25" s="101"/>
      <c r="J25" s="96"/>
      <c r="L25" s="110">
        <f t="shared" si="0"/>
        <v>198994.88813649339</v>
      </c>
      <c r="M25" s="111"/>
      <c r="N25" s="112"/>
      <c r="O25" s="106"/>
      <c r="P25" s="106"/>
      <c r="Q25" s="106"/>
      <c r="R25" s="106"/>
      <c r="S25" s="106"/>
      <c r="T25" s="106"/>
    </row>
    <row r="26" spans="1:20" ht="13.4" customHeight="1" x14ac:dyDescent="0.3">
      <c r="A26" s="113" t="s">
        <v>67</v>
      </c>
      <c r="B26" s="114">
        <v>194703.81066188673</v>
      </c>
      <c r="C26" s="114">
        <v>6728.506937529045</v>
      </c>
      <c r="D26" s="114">
        <v>1243.5769766978688</v>
      </c>
      <c r="E26" s="115">
        <v>0</v>
      </c>
      <c r="F26" s="116">
        <v>0</v>
      </c>
      <c r="G26" s="117"/>
      <c r="H26" s="118"/>
      <c r="I26" s="119"/>
      <c r="J26" s="114"/>
      <c r="L26" s="120">
        <f t="shared" si="0"/>
        <v>189974.2415189537</v>
      </c>
      <c r="M26" s="121"/>
      <c r="N26" s="122"/>
      <c r="O26" s="106"/>
      <c r="P26" s="106"/>
      <c r="Q26" s="106"/>
      <c r="R26" s="106"/>
      <c r="S26" s="106"/>
      <c r="T26" s="106"/>
    </row>
    <row r="27" spans="1:20" ht="13.4" customHeight="1" x14ac:dyDescent="0.3">
      <c r="A27" s="95" t="s">
        <v>68</v>
      </c>
      <c r="B27" s="96">
        <v>182002.15760472679</v>
      </c>
      <c r="C27" s="96">
        <v>6875.05808935803</v>
      </c>
      <c r="D27" s="96">
        <v>2783.243709752373</v>
      </c>
      <c r="E27" s="97">
        <v>0</v>
      </c>
      <c r="F27" s="98">
        <v>0</v>
      </c>
      <c r="G27" s="99"/>
      <c r="H27" s="100"/>
      <c r="I27" s="101">
        <v>15127.663811989643</v>
      </c>
      <c r="J27" s="102">
        <v>9359.6561110004659</v>
      </c>
      <c r="L27" s="110">
        <f t="shared" si="0"/>
        <v>171711.90997809201</v>
      </c>
      <c r="M27" s="111"/>
      <c r="N27" s="112"/>
      <c r="O27" s="106"/>
      <c r="P27" s="106"/>
      <c r="Q27" s="106"/>
      <c r="R27" s="106"/>
      <c r="S27" s="106"/>
      <c r="T27" s="106"/>
    </row>
    <row r="28" spans="1:20" ht="13.4" customHeight="1" x14ac:dyDescent="0.3">
      <c r="A28" s="107" t="s">
        <v>69</v>
      </c>
      <c r="B28" s="96">
        <v>162053.60817898161</v>
      </c>
      <c r="C28" s="96">
        <v>4713.3373166035981</v>
      </c>
      <c r="D28" s="96">
        <v>2783.243709752373</v>
      </c>
      <c r="E28" s="108">
        <v>0</v>
      </c>
      <c r="F28" s="109">
        <v>0</v>
      </c>
      <c r="G28" s="99"/>
      <c r="H28" s="100"/>
      <c r="I28" s="101">
        <v>19115.282480249618</v>
      </c>
      <c r="J28" s="96">
        <v>2046.5710681803096</v>
      </c>
      <c r="L28" s="110">
        <f t="shared" si="0"/>
        <v>165430.09360685121</v>
      </c>
      <c r="M28" s="111"/>
      <c r="N28" s="112"/>
      <c r="O28" s="106"/>
      <c r="P28" s="106"/>
      <c r="Q28" s="106"/>
      <c r="R28" s="106"/>
      <c r="S28" s="106"/>
      <c r="T28" s="106"/>
    </row>
    <row r="29" spans="1:20" ht="13.4" customHeight="1" x14ac:dyDescent="0.3">
      <c r="A29" s="107" t="s">
        <v>70</v>
      </c>
      <c r="B29" s="96">
        <v>157933.51258049524</v>
      </c>
      <c r="C29" s="96">
        <v>5865.863373829915</v>
      </c>
      <c r="D29" s="96">
        <v>2783.243709752373</v>
      </c>
      <c r="E29" s="108">
        <v>0</v>
      </c>
      <c r="F29" s="109">
        <v>0</v>
      </c>
      <c r="G29" s="99"/>
      <c r="H29" s="100"/>
      <c r="I29" s="101">
        <v>19515.368784438688</v>
      </c>
      <c r="J29" s="96">
        <v>1220.042488216159</v>
      </c>
      <c r="L29" s="110">
        <f t="shared" si="0"/>
        <v>173377.68040894909</v>
      </c>
      <c r="M29" s="111"/>
      <c r="N29" s="112"/>
      <c r="O29" s="106"/>
      <c r="P29" s="106"/>
      <c r="Q29" s="106"/>
      <c r="R29" s="106"/>
      <c r="S29" s="106"/>
      <c r="T29" s="106"/>
    </row>
    <row r="30" spans="1:20" ht="13.4" customHeight="1" x14ac:dyDescent="0.3">
      <c r="A30" s="107" t="s">
        <v>71</v>
      </c>
      <c r="B30" s="96">
        <v>164728.5733253668</v>
      </c>
      <c r="C30" s="96">
        <v>5844.8184292637588</v>
      </c>
      <c r="D30" s="96">
        <v>5566.487419504746</v>
      </c>
      <c r="E30" s="108">
        <v>0</v>
      </c>
      <c r="F30" s="109">
        <v>0</v>
      </c>
      <c r="G30" s="99"/>
      <c r="H30" s="100"/>
      <c r="I30" s="101">
        <v>21068.080727610701</v>
      </c>
      <c r="J30" s="96">
        <v>921.66235145721294</v>
      </c>
      <c r="L30" s="110">
        <f t="shared" si="0"/>
        <v>173981.27862975502</v>
      </c>
      <c r="M30" s="111"/>
      <c r="N30" s="112"/>
      <c r="O30" s="106"/>
      <c r="P30" s="106"/>
      <c r="Q30" s="106"/>
      <c r="R30" s="106"/>
      <c r="S30" s="106"/>
      <c r="T30" s="106"/>
    </row>
    <row r="31" spans="1:20" ht="13.4" customHeight="1" x14ac:dyDescent="0.3">
      <c r="A31" s="107" t="s">
        <v>72</v>
      </c>
      <c r="B31" s="96">
        <v>162569.97278098651</v>
      </c>
      <c r="C31" s="96">
        <v>5407.75409944898</v>
      </c>
      <c r="D31" s="96">
        <v>0</v>
      </c>
      <c r="E31" s="108">
        <v>0</v>
      </c>
      <c r="F31" s="109">
        <v>0</v>
      </c>
      <c r="G31" s="99"/>
      <c r="H31" s="100"/>
      <c r="I31" s="101">
        <v>20073.956051251407</v>
      </c>
      <c r="J31" s="96">
        <v>683.56237137356436</v>
      </c>
      <c r="L31" s="110">
        <f t="shared" si="0"/>
        <v>171475.03817300667</v>
      </c>
      <c r="M31" s="111"/>
      <c r="N31" s="112"/>
      <c r="O31" s="106"/>
      <c r="P31" s="106"/>
      <c r="Q31" s="106"/>
      <c r="R31" s="106"/>
      <c r="S31" s="106"/>
      <c r="T31" s="106"/>
    </row>
    <row r="32" spans="1:20" ht="13.4" customHeight="1" x14ac:dyDescent="0.3">
      <c r="A32" s="107" t="s">
        <v>73</v>
      </c>
      <c r="B32" s="96">
        <v>166067.2840735577</v>
      </c>
      <c r="C32" s="96">
        <v>4555.566620195179</v>
      </c>
      <c r="D32" s="96">
        <v>5958.3748257319248</v>
      </c>
      <c r="E32" s="108">
        <v>0</v>
      </c>
      <c r="F32" s="109">
        <v>0</v>
      </c>
      <c r="G32" s="99"/>
      <c r="H32" s="100"/>
      <c r="I32" s="101">
        <v>20686.948151098713</v>
      </c>
      <c r="J32" s="96">
        <v>623.34860253601539</v>
      </c>
      <c r="L32" s="110">
        <f t="shared" si="0"/>
        <v>192525.99083847841</v>
      </c>
      <c r="M32" s="111"/>
      <c r="N32" s="112"/>
      <c r="O32" s="106"/>
      <c r="P32" s="106"/>
      <c r="Q32" s="106"/>
      <c r="R32" s="106"/>
      <c r="S32" s="106"/>
      <c r="T32" s="106"/>
    </row>
    <row r="33" spans="1:20" ht="13.4" customHeight="1" x14ac:dyDescent="0.3">
      <c r="A33" s="107" t="s">
        <v>74</v>
      </c>
      <c r="B33" s="96">
        <v>182012.0493925513</v>
      </c>
      <c r="C33" s="96">
        <v>4641.6716457544971</v>
      </c>
      <c r="D33" s="96">
        <v>2778.7957246232486</v>
      </c>
      <c r="E33" s="108">
        <v>0</v>
      </c>
      <c r="F33" s="109">
        <v>0</v>
      </c>
      <c r="G33" s="99"/>
      <c r="H33" s="100"/>
      <c r="I33" s="101">
        <v>22508.0661222864</v>
      </c>
      <c r="J33" s="96">
        <v>1128.6928234747393</v>
      </c>
      <c r="L33" s="110">
        <f t="shared" si="0"/>
        <v>177412.10250282148</v>
      </c>
      <c r="M33" s="111"/>
      <c r="N33" s="112"/>
      <c r="O33" s="106"/>
      <c r="P33" s="106"/>
      <c r="Q33" s="106"/>
      <c r="R33" s="106"/>
      <c r="S33" s="106"/>
      <c r="T33" s="106"/>
    </row>
    <row r="34" spans="1:20" ht="13.4" customHeight="1" x14ac:dyDescent="0.3">
      <c r="A34" s="107" t="s">
        <v>75</v>
      </c>
      <c r="B34" s="96">
        <v>169991.63513244371</v>
      </c>
      <c r="C34" s="96">
        <v>5843.6566421031666</v>
      </c>
      <c r="D34" s="96">
        <v>0</v>
      </c>
      <c r="E34" s="108">
        <v>0</v>
      </c>
      <c r="F34" s="109">
        <v>0</v>
      </c>
      <c r="G34" s="99"/>
      <c r="H34" s="100"/>
      <c r="I34" s="101">
        <v>21765.584544911373</v>
      </c>
      <c r="J34" s="96">
        <v>390.19451636460201</v>
      </c>
      <c r="L34" s="110">
        <f t="shared" si="0"/>
        <v>172856.80143397723</v>
      </c>
      <c r="M34" s="111"/>
      <c r="N34" s="112"/>
      <c r="O34" s="106"/>
      <c r="P34" s="106"/>
      <c r="Q34" s="106"/>
      <c r="R34" s="106"/>
      <c r="S34" s="106"/>
      <c r="T34" s="106"/>
    </row>
    <row r="35" spans="1:20" ht="13.4" customHeight="1" x14ac:dyDescent="0.3">
      <c r="A35" s="107" t="s">
        <v>76</v>
      </c>
      <c r="B35" s="96">
        <v>167013.14479187407</v>
      </c>
      <c r="C35" s="96">
        <v>4946.0266879107739</v>
      </c>
      <c r="D35" s="96">
        <v>7099.8473079731793</v>
      </c>
      <c r="E35" s="108">
        <v>0</v>
      </c>
      <c r="F35" s="109">
        <v>0</v>
      </c>
      <c r="G35" s="99"/>
      <c r="H35" s="100"/>
      <c r="I35" s="101">
        <v>21252.705304388237</v>
      </c>
      <c r="J35" s="96">
        <v>892.71725419903066</v>
      </c>
      <c r="L35" s="110">
        <f t="shared" si="0"/>
        <v>179348.00504547564</v>
      </c>
      <c r="M35" s="111"/>
      <c r="N35" s="112"/>
      <c r="O35" s="106"/>
      <c r="P35" s="106"/>
      <c r="Q35" s="106"/>
      <c r="R35" s="106"/>
      <c r="S35" s="106"/>
      <c r="T35" s="106"/>
    </row>
    <row r="36" spans="1:20" ht="13.4" customHeight="1" x14ac:dyDescent="0.3">
      <c r="A36" s="107" t="s">
        <v>77</v>
      </c>
      <c r="B36" s="96">
        <v>167302.13104959167</v>
      </c>
      <c r="C36" s="96">
        <v>4991.6683263626092</v>
      </c>
      <c r="D36" s="96">
        <v>370.44413463453498</v>
      </c>
      <c r="E36" s="108">
        <v>0</v>
      </c>
      <c r="F36" s="109">
        <v>0</v>
      </c>
      <c r="G36" s="99"/>
      <c r="H36" s="100"/>
      <c r="I36" s="101">
        <v>20644.858261966408</v>
      </c>
      <c r="J36" s="96">
        <v>520.1819026754298</v>
      </c>
      <c r="L36" s="110">
        <f t="shared" si="0"/>
        <v>177323.80667861653</v>
      </c>
      <c r="M36" s="111"/>
      <c r="N36" s="112"/>
      <c r="O36" s="106"/>
      <c r="P36" s="106"/>
      <c r="Q36" s="106"/>
      <c r="R36" s="106"/>
      <c r="S36" s="106"/>
      <c r="T36" s="106"/>
    </row>
    <row r="37" spans="1:20" ht="13.4" customHeight="1" x14ac:dyDescent="0.3">
      <c r="A37" s="107" t="s">
        <v>78</v>
      </c>
      <c r="B37" s="96">
        <v>171961.69421761937</v>
      </c>
      <c r="C37" s="96">
        <v>5819.7570205138427</v>
      </c>
      <c r="D37" s="96">
        <v>3537.3763526521939</v>
      </c>
      <c r="E37" s="108">
        <v>0</v>
      </c>
      <c r="F37" s="109">
        <v>0</v>
      </c>
      <c r="G37" s="99"/>
      <c r="H37" s="100"/>
      <c r="I37" s="101">
        <v>21766.281617207729</v>
      </c>
      <c r="J37" s="96">
        <v>775.80827192458332</v>
      </c>
      <c r="L37" s="110">
        <f t="shared" si="0"/>
        <v>203560.34654451301</v>
      </c>
      <c r="M37" s="111"/>
      <c r="N37" s="112"/>
      <c r="O37" s="106"/>
      <c r="P37" s="106"/>
      <c r="Q37" s="106"/>
      <c r="R37" s="106"/>
      <c r="S37" s="106"/>
      <c r="T37" s="106"/>
    </row>
    <row r="38" spans="1:20" ht="13.4" customHeight="1" x14ac:dyDescent="0.3">
      <c r="A38" s="113" t="s">
        <v>79</v>
      </c>
      <c r="B38" s="114">
        <v>194203.21317134699</v>
      </c>
      <c r="C38" s="114">
        <v>6745.0375091283267</v>
      </c>
      <c r="D38" s="114">
        <v>3980.083648675562</v>
      </c>
      <c r="E38" s="115">
        <v>0</v>
      </c>
      <c r="F38" s="116">
        <v>0</v>
      </c>
      <c r="G38" s="117"/>
      <c r="H38" s="118"/>
      <c r="I38" s="119">
        <v>23957.644559516692</v>
      </c>
      <c r="J38" s="114">
        <v>505.70935404633866</v>
      </c>
      <c r="L38" s="120">
        <f t="shared" si="0"/>
        <v>182223.2622983469</v>
      </c>
      <c r="M38" s="121"/>
      <c r="N38" s="122"/>
      <c r="O38" s="106"/>
      <c r="P38" s="106"/>
      <c r="Q38" s="106"/>
      <c r="R38" s="106"/>
      <c r="S38" s="106"/>
      <c r="T38" s="106"/>
    </row>
    <row r="39" spans="1:20" ht="13.4" customHeight="1" x14ac:dyDescent="0.3">
      <c r="A39" s="95" t="s">
        <v>80</v>
      </c>
      <c r="B39" s="102">
        <v>171498.14114054301</v>
      </c>
      <c r="C39" s="102">
        <v>4673.2058686848568</v>
      </c>
      <c r="D39" s="102">
        <v>6221.4698267277427</v>
      </c>
      <c r="E39" s="97">
        <v>0</v>
      </c>
      <c r="F39" s="98">
        <v>0</v>
      </c>
      <c r="G39" s="123">
        <v>83531.524830904935</v>
      </c>
      <c r="H39" s="124">
        <v>29662.816172077273</v>
      </c>
      <c r="I39" s="101">
        <v>15541.193653322709</v>
      </c>
      <c r="J39" s="102">
        <v>6006.0412932350782</v>
      </c>
      <c r="L39" s="110">
        <f t="shared" si="0"/>
        <v>171379.10774746072</v>
      </c>
      <c r="M39" s="111"/>
      <c r="N39" s="112">
        <f t="shared" ref="N39:N102" si="1">G40+H39</f>
        <v>106798.55912449167</v>
      </c>
      <c r="O39" s="106"/>
      <c r="P39" s="106"/>
      <c r="Q39" s="106"/>
      <c r="R39" s="106"/>
      <c r="S39" s="106"/>
      <c r="T39" s="106"/>
    </row>
    <row r="40" spans="1:20" ht="13.4" customHeight="1" x14ac:dyDescent="0.3">
      <c r="A40" s="107" t="s">
        <v>81</v>
      </c>
      <c r="B40" s="96">
        <v>160484.4320520481</v>
      </c>
      <c r="C40" s="96">
        <v>5764.2567881564091</v>
      </c>
      <c r="D40" s="96">
        <v>3110.7349133638713</v>
      </c>
      <c r="E40" s="108">
        <v>0</v>
      </c>
      <c r="F40" s="109">
        <v>0</v>
      </c>
      <c r="G40" s="99">
        <v>77135.742952414395</v>
      </c>
      <c r="H40" s="100">
        <v>4680.0106220540392</v>
      </c>
      <c r="I40" s="101">
        <v>18048.994224258116</v>
      </c>
      <c r="J40" s="96">
        <v>2198.2008895970257</v>
      </c>
      <c r="L40" s="110">
        <f t="shared" si="0"/>
        <v>167173.20586868483</v>
      </c>
      <c r="M40" s="111"/>
      <c r="N40" s="112">
        <f t="shared" si="1"/>
        <v>82296.277835167086</v>
      </c>
      <c r="O40" s="106"/>
      <c r="P40" s="106"/>
      <c r="Q40" s="106"/>
      <c r="R40" s="106"/>
      <c r="S40" s="106"/>
      <c r="T40" s="106"/>
    </row>
    <row r="41" spans="1:20" ht="13.4" customHeight="1" x14ac:dyDescent="0.3">
      <c r="A41" s="107" t="s">
        <v>82</v>
      </c>
      <c r="B41" s="96">
        <v>158298.21416716455</v>
      </c>
      <c r="C41" s="96">
        <v>5343.4906725087967</v>
      </c>
      <c r="D41" s="96">
        <v>-109.10841133904272</v>
      </c>
      <c r="E41" s="108">
        <v>0</v>
      </c>
      <c r="F41" s="109">
        <v>0</v>
      </c>
      <c r="G41" s="99">
        <v>77616.267213113053</v>
      </c>
      <c r="H41" s="100">
        <v>54750.016596959431</v>
      </c>
      <c r="I41" s="101">
        <v>18492.332204740091</v>
      </c>
      <c r="J41" s="96">
        <v>1318.3960698400056</v>
      </c>
      <c r="L41" s="110">
        <f t="shared" si="0"/>
        <v>166772.05735909182</v>
      </c>
      <c r="M41" s="111"/>
      <c r="N41" s="112">
        <f t="shared" si="1"/>
        <v>135652.53002482271</v>
      </c>
      <c r="O41" s="106"/>
      <c r="P41" s="106"/>
      <c r="Q41" s="106"/>
      <c r="R41" s="106"/>
      <c r="S41" s="106"/>
      <c r="T41" s="106"/>
    </row>
    <row r="42" spans="1:20" ht="13.4" customHeight="1" x14ac:dyDescent="0.3">
      <c r="A42" s="107" t="s">
        <v>83</v>
      </c>
      <c r="B42" s="96">
        <v>161537.67509792207</v>
      </c>
      <c r="C42" s="96">
        <v>5407.7872933678545</v>
      </c>
      <c r="D42" s="96">
        <v>6243.0458739958831</v>
      </c>
      <c r="E42" s="108">
        <v>0</v>
      </c>
      <c r="F42" s="109">
        <v>0</v>
      </c>
      <c r="G42" s="99">
        <v>80902.51342786329</v>
      </c>
      <c r="H42" s="100">
        <v>39139.314877514444</v>
      </c>
      <c r="I42" s="101">
        <v>19872.070636659362</v>
      </c>
      <c r="J42" s="96">
        <v>436.86516630153352</v>
      </c>
      <c r="L42" s="110">
        <f t="shared" si="0"/>
        <v>175448.68220142066</v>
      </c>
      <c r="M42" s="111"/>
      <c r="N42" s="112">
        <f t="shared" si="1"/>
        <v>122039.83367796513</v>
      </c>
      <c r="O42" s="106"/>
      <c r="P42" s="106"/>
      <c r="Q42" s="106"/>
      <c r="R42" s="106"/>
      <c r="S42" s="106"/>
      <c r="T42" s="106"/>
    </row>
    <row r="43" spans="1:20" ht="13.4" customHeight="1" x14ac:dyDescent="0.3">
      <c r="A43" s="107" t="s">
        <v>84</v>
      </c>
      <c r="B43" s="96">
        <v>163797.84903405694</v>
      </c>
      <c r="C43" s="96">
        <v>5236.7058354909377</v>
      </c>
      <c r="D43" s="96">
        <v>3152.2605058753234</v>
      </c>
      <c r="E43" s="108">
        <v>0</v>
      </c>
      <c r="F43" s="109">
        <v>0</v>
      </c>
      <c r="G43" s="99">
        <v>82900.518800450693</v>
      </c>
      <c r="H43" s="100">
        <v>36825.399986722434</v>
      </c>
      <c r="I43" s="101">
        <v>20122.120427537673</v>
      </c>
      <c r="J43" s="96">
        <v>1917.7454690300738</v>
      </c>
      <c r="L43" s="110">
        <f t="shared" si="0"/>
        <v>175761.50169288981</v>
      </c>
      <c r="M43" s="111"/>
      <c r="N43" s="112">
        <f t="shared" si="1"/>
        <v>120979.99366530855</v>
      </c>
      <c r="O43" s="106"/>
      <c r="P43" s="106"/>
      <c r="Q43" s="106"/>
      <c r="R43" s="106"/>
      <c r="S43" s="106"/>
      <c r="T43" s="106"/>
    </row>
    <row r="44" spans="1:20" ht="13.4" customHeight="1" x14ac:dyDescent="0.3">
      <c r="A44" s="107" t="s">
        <v>85</v>
      </c>
      <c r="B44" s="96">
        <v>167372.53535152358</v>
      </c>
      <c r="C44" s="96">
        <v>6176.5584544911362</v>
      </c>
      <c r="D44" s="96">
        <v>3115.0501228174999</v>
      </c>
      <c r="E44" s="108">
        <v>0</v>
      </c>
      <c r="F44" s="109">
        <v>0</v>
      </c>
      <c r="G44" s="99">
        <v>84154.593678586112</v>
      </c>
      <c r="H44" s="100">
        <v>-348.17101507003918</v>
      </c>
      <c r="I44" s="101">
        <v>21028.2812188807</v>
      </c>
      <c r="J44" s="96">
        <v>985.85939055964946</v>
      </c>
      <c r="L44" s="110">
        <f t="shared" si="0"/>
        <v>182567.48323707099</v>
      </c>
      <c r="M44" s="111"/>
      <c r="N44" s="112">
        <f t="shared" si="1"/>
        <v>86866.314856821526</v>
      </c>
      <c r="O44" s="106"/>
      <c r="P44" s="106"/>
      <c r="Q44" s="106"/>
      <c r="R44" s="106"/>
      <c r="S44" s="106"/>
      <c r="T44" s="106"/>
    </row>
    <row r="45" spans="1:20" ht="13.4" customHeight="1" x14ac:dyDescent="0.3">
      <c r="A45" s="107" t="s">
        <v>86</v>
      </c>
      <c r="B45" s="96">
        <v>173275.87465976234</v>
      </c>
      <c r="C45" s="96">
        <v>6406.4927305317669</v>
      </c>
      <c r="D45" s="96">
        <v>3115.0501228174999</v>
      </c>
      <c r="E45" s="108">
        <v>0</v>
      </c>
      <c r="F45" s="109">
        <v>0</v>
      </c>
      <c r="G45" s="99">
        <v>87214.485871891564</v>
      </c>
      <c r="H45" s="100">
        <v>53370.377746796788</v>
      </c>
      <c r="I45" s="101">
        <v>21205.072030803953</v>
      </c>
      <c r="J45" s="96">
        <v>928.69946225851425</v>
      </c>
      <c r="L45" s="110">
        <f t="shared" si="0"/>
        <v>177937.46265684124</v>
      </c>
      <c r="M45" s="111"/>
      <c r="N45" s="112">
        <f t="shared" si="1"/>
        <v>138555.6506865616</v>
      </c>
      <c r="O45" s="106"/>
      <c r="P45" s="106"/>
      <c r="Q45" s="106"/>
      <c r="R45" s="106"/>
      <c r="S45" s="106"/>
      <c r="T45" s="106"/>
    </row>
    <row r="46" spans="1:20" ht="13.4" customHeight="1" x14ac:dyDescent="0.3">
      <c r="A46" s="107" t="s">
        <v>87</v>
      </c>
      <c r="B46" s="96">
        <v>168415.91980349197</v>
      </c>
      <c r="C46" s="96">
        <v>5144.6590984531631</v>
      </c>
      <c r="D46" s="96">
        <v>2721.1710814578764</v>
      </c>
      <c r="E46" s="108">
        <v>0</v>
      </c>
      <c r="F46" s="109">
        <v>0</v>
      </c>
      <c r="G46" s="99">
        <v>85185.272939764822</v>
      </c>
      <c r="H46" s="100">
        <v>35359.290977892844</v>
      </c>
      <c r="I46" s="101">
        <v>20926.442275775076</v>
      </c>
      <c r="J46" s="96">
        <v>1371.0748190931422</v>
      </c>
      <c r="L46" s="110">
        <f t="shared" si="0"/>
        <v>177189.37130717651</v>
      </c>
      <c r="M46" s="111"/>
      <c r="N46" s="112">
        <f t="shared" si="1"/>
        <v>126740.50918078594</v>
      </c>
      <c r="O46" s="106"/>
      <c r="P46" s="106"/>
      <c r="Q46" s="106"/>
      <c r="R46" s="106"/>
      <c r="S46" s="106"/>
      <c r="T46" s="106"/>
    </row>
    <row r="47" spans="1:20" ht="13.4" customHeight="1" x14ac:dyDescent="0.3">
      <c r="A47" s="107" t="s">
        <v>88</v>
      </c>
      <c r="B47" s="96">
        <v>169323.54112726549</v>
      </c>
      <c r="C47" s="96">
        <v>6551.9816769567806</v>
      </c>
      <c r="D47" s="96">
        <v>3113.7223660625373</v>
      </c>
      <c r="E47" s="108">
        <v>0</v>
      </c>
      <c r="F47" s="109">
        <v>0</v>
      </c>
      <c r="G47" s="99">
        <v>91381.218202893098</v>
      </c>
      <c r="H47" s="100">
        <v>34339.640177919406</v>
      </c>
      <c r="I47" s="101">
        <v>21064.595366128928</v>
      </c>
      <c r="J47" s="96">
        <v>616.37787957246223</v>
      </c>
      <c r="L47" s="110">
        <f t="shared" si="0"/>
        <v>181783.01135232023</v>
      </c>
      <c r="M47" s="111"/>
      <c r="N47" s="112">
        <f t="shared" si="1"/>
        <v>128556.92201991912</v>
      </c>
      <c r="O47" s="106"/>
      <c r="P47" s="106"/>
      <c r="Q47" s="106"/>
      <c r="R47" s="106"/>
      <c r="S47" s="106"/>
      <c r="T47" s="106"/>
    </row>
    <row r="48" spans="1:20" ht="13.4" customHeight="1" x14ac:dyDescent="0.3">
      <c r="A48" s="107" t="s">
        <v>89</v>
      </c>
      <c r="B48" s="96">
        <v>172117.3073093009</v>
      </c>
      <c r="C48" s="96">
        <v>5591.2500829847977</v>
      </c>
      <c r="D48" s="96">
        <v>3114.054305251278</v>
      </c>
      <c r="E48" s="108">
        <v>0</v>
      </c>
      <c r="F48" s="109">
        <v>0</v>
      </c>
      <c r="G48" s="99">
        <v>94217.28184199972</v>
      </c>
      <c r="H48" s="100">
        <v>-6876.3858461129903</v>
      </c>
      <c r="I48" s="101">
        <v>21825.665538073423</v>
      </c>
      <c r="J48" s="96">
        <v>53.707760738232757</v>
      </c>
      <c r="L48" s="110">
        <f t="shared" si="0"/>
        <v>182560.84445329619</v>
      </c>
      <c r="M48" s="111"/>
      <c r="N48" s="112">
        <f t="shared" si="1"/>
        <v>86948.799166900062</v>
      </c>
      <c r="O48" s="106"/>
      <c r="P48" s="106"/>
      <c r="Q48" s="106"/>
      <c r="R48" s="106"/>
      <c r="S48" s="106"/>
      <c r="T48" s="106"/>
    </row>
    <row r="49" spans="1:20" ht="13.4" customHeight="1" x14ac:dyDescent="0.3">
      <c r="A49" s="107" t="s">
        <v>90</v>
      </c>
      <c r="B49" s="96">
        <v>173855.54006506011</v>
      </c>
      <c r="C49" s="96">
        <v>6442.6077142667464</v>
      </c>
      <c r="D49" s="96">
        <v>3470.7229635530766</v>
      </c>
      <c r="E49" s="108">
        <v>0</v>
      </c>
      <c r="F49" s="109">
        <v>0</v>
      </c>
      <c r="G49" s="99">
        <v>93825.185013013048</v>
      </c>
      <c r="H49" s="100">
        <v>37398.692159596358</v>
      </c>
      <c r="I49" s="101">
        <v>21815.60778065458</v>
      </c>
      <c r="J49" s="96">
        <v>675.29708557392291</v>
      </c>
      <c r="L49" s="110">
        <f t="shared" si="0"/>
        <v>217315.14306579033</v>
      </c>
      <c r="M49" s="111"/>
      <c r="N49" s="112">
        <f t="shared" si="1"/>
        <v>74268.313186259518</v>
      </c>
      <c r="O49" s="106"/>
      <c r="P49" s="106"/>
      <c r="Q49" s="106"/>
      <c r="R49" s="106"/>
      <c r="S49" s="106"/>
      <c r="T49" s="106"/>
    </row>
    <row r="50" spans="1:20" ht="13.4" customHeight="1" x14ac:dyDescent="0.3">
      <c r="A50" s="113" t="s">
        <v>91</v>
      </c>
      <c r="B50" s="114">
        <v>207401.81238797051</v>
      </c>
      <c r="C50" s="114">
        <v>9317.3670583549101</v>
      </c>
      <c r="D50" s="114">
        <v>0</v>
      </c>
      <c r="E50" s="115">
        <v>0</v>
      </c>
      <c r="F50" s="116">
        <v>0</v>
      </c>
      <c r="G50" s="117">
        <v>36869.621026663161</v>
      </c>
      <c r="H50" s="118">
        <v>68024.032397264818</v>
      </c>
      <c r="I50" s="119">
        <v>25235.31169089823</v>
      </c>
      <c r="J50" s="114">
        <v>1768.1404766646751</v>
      </c>
      <c r="L50" s="120">
        <f t="shared" si="0"/>
        <v>184796.98599216627</v>
      </c>
      <c r="M50" s="121"/>
      <c r="N50" s="122">
        <f t="shared" si="1"/>
        <v>161156.2023642282</v>
      </c>
      <c r="O50" s="106"/>
      <c r="P50" s="106"/>
      <c r="Q50" s="106"/>
      <c r="R50" s="106"/>
      <c r="S50" s="106"/>
      <c r="T50" s="106"/>
    </row>
    <row r="51" spans="1:20" ht="13.4" customHeight="1" x14ac:dyDescent="0.3">
      <c r="A51" s="95" t="s">
        <v>92</v>
      </c>
      <c r="B51" s="102">
        <v>175479.61893381135</v>
      </c>
      <c r="C51" s="102">
        <v>42968.565358826258</v>
      </c>
      <c r="D51" s="102">
        <v>6386.8751244771956</v>
      </c>
      <c r="E51" s="97">
        <v>0</v>
      </c>
      <c r="F51" s="98">
        <v>0</v>
      </c>
      <c r="G51" s="123">
        <v>93132.169966963382</v>
      </c>
      <c r="H51" s="124">
        <v>29857.730863705769</v>
      </c>
      <c r="I51" s="101">
        <v>16817.632609705903</v>
      </c>
      <c r="J51" s="102">
        <v>5617.9047998406695</v>
      </c>
      <c r="L51" s="110">
        <f t="shared" si="0"/>
        <v>202506.10768107281</v>
      </c>
      <c r="M51" s="111"/>
      <c r="N51" s="112">
        <f t="shared" si="1"/>
        <v>107664.03275282733</v>
      </c>
      <c r="O51" s="106"/>
      <c r="P51" s="106"/>
      <c r="Q51" s="106"/>
      <c r="R51" s="106"/>
      <c r="S51" s="106"/>
      <c r="T51" s="106"/>
    </row>
    <row r="52" spans="1:20" ht="13.4" customHeight="1" x14ac:dyDescent="0.3">
      <c r="A52" s="107" t="s">
        <v>93</v>
      </c>
      <c r="B52" s="96">
        <v>153150.66719776936</v>
      </c>
      <c r="C52" s="96">
        <v>76013.410343225114</v>
      </c>
      <c r="D52" s="96">
        <v>3193.4541591980342</v>
      </c>
      <c r="E52" s="108">
        <v>0</v>
      </c>
      <c r="F52" s="109">
        <v>0</v>
      </c>
      <c r="G52" s="99">
        <v>77806.301889121562</v>
      </c>
      <c r="H52" s="100">
        <v>2373.9626900351855</v>
      </c>
      <c r="I52" s="101">
        <v>19506.506008099313</v>
      </c>
      <c r="J52" s="96">
        <v>1437.4958507601405</v>
      </c>
      <c r="L52" s="110">
        <f t="shared" si="0"/>
        <v>248492.89650136096</v>
      </c>
      <c r="M52" s="111"/>
      <c r="N52" s="112">
        <f t="shared" si="1"/>
        <v>91748.972481175049</v>
      </c>
      <c r="O52" s="106"/>
      <c r="P52" s="106"/>
      <c r="Q52" s="106"/>
      <c r="R52" s="106"/>
      <c r="S52" s="106"/>
      <c r="T52" s="106"/>
    </row>
    <row r="53" spans="1:20" ht="13.4" customHeight="1" x14ac:dyDescent="0.3">
      <c r="A53" s="107" t="s">
        <v>94</v>
      </c>
      <c r="B53" s="96">
        <v>169286.0319989378</v>
      </c>
      <c r="C53" s="96">
        <v>27042.289052645556</v>
      </c>
      <c r="D53" s="96">
        <v>1786.4967138020315</v>
      </c>
      <c r="E53" s="108">
        <v>0</v>
      </c>
      <c r="F53" s="109">
        <v>0</v>
      </c>
      <c r="G53" s="99">
        <v>89375.009791139863</v>
      </c>
      <c r="H53" s="100">
        <v>62511.91661687578</v>
      </c>
      <c r="I53" s="101">
        <v>20109.938259310893</v>
      </c>
      <c r="J53" s="96">
        <v>2266.0824536944833</v>
      </c>
      <c r="L53" s="110">
        <f t="shared" si="0"/>
        <v>196829.51603266282</v>
      </c>
      <c r="M53" s="111"/>
      <c r="N53" s="112">
        <f t="shared" si="1"/>
        <v>138460.75658871274</v>
      </c>
      <c r="O53" s="106"/>
      <c r="P53" s="106"/>
      <c r="Q53" s="106"/>
      <c r="R53" s="106"/>
      <c r="S53" s="106"/>
      <c r="T53" s="106"/>
    </row>
    <row r="54" spans="1:20" ht="13.4" customHeight="1" x14ac:dyDescent="0.3">
      <c r="A54" s="107" t="s">
        <v>95</v>
      </c>
      <c r="B54" s="96">
        <v>168000.73026621522</v>
      </c>
      <c r="C54" s="96">
        <v>5754.8629091150488</v>
      </c>
      <c r="D54" s="96">
        <v>3193.4541591980342</v>
      </c>
      <c r="E54" s="108">
        <v>0</v>
      </c>
      <c r="F54" s="109">
        <v>0</v>
      </c>
      <c r="G54" s="99">
        <v>75948.839971836962</v>
      </c>
      <c r="H54" s="100">
        <v>-1902.011551483768</v>
      </c>
      <c r="I54" s="101">
        <v>19958.706764920666</v>
      </c>
      <c r="J54" s="96">
        <v>919.17280754165836</v>
      </c>
      <c r="L54" s="110">
        <f t="shared" si="0"/>
        <v>185279.89112394609</v>
      </c>
      <c r="M54" s="111"/>
      <c r="N54" s="112">
        <f t="shared" si="1"/>
        <v>82615.952866541789</v>
      </c>
      <c r="O54" s="106"/>
      <c r="P54" s="106"/>
      <c r="Q54" s="106"/>
      <c r="R54" s="106"/>
      <c r="S54" s="106"/>
      <c r="T54" s="106"/>
    </row>
    <row r="55" spans="1:20" ht="13.4" customHeight="1" x14ac:dyDescent="0.3">
      <c r="A55" s="107" t="s">
        <v>96</v>
      </c>
      <c r="B55" s="96">
        <v>176331.57405563301</v>
      </c>
      <c r="C55" s="96">
        <v>5548.8614485826192</v>
      </c>
      <c r="D55" s="96">
        <v>2480.5815574586736</v>
      </c>
      <c r="E55" s="108">
        <v>0</v>
      </c>
      <c r="F55" s="109">
        <v>0</v>
      </c>
      <c r="G55" s="99">
        <v>84517.964418025556</v>
      </c>
      <c r="H55" s="100">
        <v>48849.764323175987</v>
      </c>
      <c r="I55" s="101">
        <v>21191.163778795722</v>
      </c>
      <c r="J55" s="96">
        <v>1140.0783376485426</v>
      </c>
      <c r="L55" s="110">
        <f t="shared" si="0"/>
        <v>188542.02350129455</v>
      </c>
      <c r="M55" s="111"/>
      <c r="N55" s="112">
        <f t="shared" si="1"/>
        <v>132526.21482321588</v>
      </c>
      <c r="O55" s="106"/>
      <c r="P55" s="106"/>
      <c r="Q55" s="106"/>
      <c r="R55" s="106"/>
      <c r="S55" s="106"/>
      <c r="T55" s="106"/>
    </row>
    <row r="56" spans="1:20" ht="13.4" customHeight="1" x14ac:dyDescent="0.3">
      <c r="A56" s="107" t="s">
        <v>97</v>
      </c>
      <c r="B56" s="96">
        <v>180512.58049525326</v>
      </c>
      <c r="C56" s="96">
        <v>6456.0180574918677</v>
      </c>
      <c r="D56" s="96">
        <v>3193.4209652791606</v>
      </c>
      <c r="E56" s="108">
        <v>0</v>
      </c>
      <c r="F56" s="109">
        <v>0</v>
      </c>
      <c r="G56" s="99">
        <v>83676.450500039893</v>
      </c>
      <c r="H56" s="100">
        <v>68720.374427404895</v>
      </c>
      <c r="I56" s="101">
        <v>21054.106087764718</v>
      </c>
      <c r="J56" s="96">
        <v>1326.4621921264024</v>
      </c>
      <c r="L56" s="110">
        <f t="shared" si="0"/>
        <v>200958.20885613756</v>
      </c>
      <c r="M56" s="111"/>
      <c r="N56" s="112">
        <f t="shared" si="1"/>
        <v>159252.56625912193</v>
      </c>
      <c r="O56" s="106"/>
      <c r="P56" s="106"/>
      <c r="Q56" s="106"/>
      <c r="R56" s="106"/>
      <c r="S56" s="106"/>
      <c r="T56" s="106"/>
    </row>
    <row r="57" spans="1:20" ht="13.4" customHeight="1" x14ac:dyDescent="0.3">
      <c r="A57" s="107" t="s">
        <v>98</v>
      </c>
      <c r="B57" s="96">
        <v>191308.76983336653</v>
      </c>
      <c r="C57" s="96">
        <v>22563.732324238197</v>
      </c>
      <c r="D57" s="96">
        <v>3193.4541591980342</v>
      </c>
      <c r="E57" s="108">
        <v>0</v>
      </c>
      <c r="F57" s="109">
        <v>0</v>
      </c>
      <c r="G57" s="99">
        <v>90532.191831717035</v>
      </c>
      <c r="H57" s="100">
        <v>-3585.6735046139552</v>
      </c>
      <c r="I57" s="101">
        <v>23046.537874261427</v>
      </c>
      <c r="J57" s="96">
        <v>6373.8631082785632</v>
      </c>
      <c r="L57" s="110">
        <f t="shared" si="0"/>
        <v>208458.37482573194</v>
      </c>
      <c r="M57" s="111"/>
      <c r="N57" s="112">
        <f t="shared" si="1"/>
        <v>81798.604458076661</v>
      </c>
      <c r="O57" s="106"/>
      <c r="P57" s="106"/>
      <c r="Q57" s="106"/>
      <c r="R57" s="106"/>
      <c r="S57" s="106"/>
      <c r="T57" s="106"/>
    </row>
    <row r="58" spans="1:20" ht="13.4" customHeight="1" x14ac:dyDescent="0.3">
      <c r="A58" s="107" t="s">
        <v>99</v>
      </c>
      <c r="B58" s="96">
        <v>182701.1883422957</v>
      </c>
      <c r="C58" s="96">
        <v>5606.2537343158729</v>
      </c>
      <c r="D58" s="96">
        <v>1578.3708424616609</v>
      </c>
      <c r="E58" s="108">
        <v>0</v>
      </c>
      <c r="F58" s="109">
        <v>0</v>
      </c>
      <c r="G58" s="99">
        <v>85384.277962690612</v>
      </c>
      <c r="H58" s="100">
        <v>32179.379937595437</v>
      </c>
      <c r="I58" s="101">
        <v>21916.417712275113</v>
      </c>
      <c r="J58" s="96">
        <v>667.13138153090347</v>
      </c>
      <c r="L58" s="110">
        <f t="shared" si="0"/>
        <v>188474.70623381797</v>
      </c>
      <c r="M58" s="111"/>
      <c r="N58" s="112">
        <f t="shared" si="1"/>
        <v>118238.46879466822</v>
      </c>
      <c r="O58" s="106"/>
      <c r="P58" s="106"/>
      <c r="Q58" s="106"/>
      <c r="R58" s="106"/>
      <c r="S58" s="106"/>
      <c r="T58" s="106"/>
    </row>
    <row r="59" spans="1:20" ht="13.4" customHeight="1" x14ac:dyDescent="0.3">
      <c r="A59" s="107" t="s">
        <v>100</v>
      </c>
      <c r="B59" s="96">
        <v>181290.08165704046</v>
      </c>
      <c r="C59" s="96">
        <v>30721.536214565494</v>
      </c>
      <c r="D59" s="96">
        <v>2197.6033990572923</v>
      </c>
      <c r="E59" s="108">
        <v>0</v>
      </c>
      <c r="F59" s="109">
        <v>0</v>
      </c>
      <c r="G59" s="99">
        <v>86059.088857072784</v>
      </c>
      <c r="H59" s="100">
        <v>38133.705105224719</v>
      </c>
      <c r="I59" s="101">
        <v>21770.364469229233</v>
      </c>
      <c r="J59" s="96">
        <v>605.29111066852545</v>
      </c>
      <c r="L59" s="110">
        <f t="shared" si="0"/>
        <v>222684.3590254265</v>
      </c>
      <c r="M59" s="111"/>
      <c r="N59" s="112">
        <f t="shared" si="1"/>
        <v>127935.09444278272</v>
      </c>
      <c r="O59" s="106"/>
      <c r="P59" s="106"/>
      <c r="Q59" s="106"/>
      <c r="R59" s="106"/>
      <c r="S59" s="106"/>
      <c r="T59" s="106"/>
    </row>
    <row r="60" spans="1:20" ht="13.4" customHeight="1" x14ac:dyDescent="0.3">
      <c r="A60" s="107" t="s">
        <v>101</v>
      </c>
      <c r="B60" s="96">
        <v>189765.2194118037</v>
      </c>
      <c r="C60" s="96">
        <v>55501.128593241709</v>
      </c>
      <c r="D60" s="96">
        <v>2197.6365929761669</v>
      </c>
      <c r="E60" s="108">
        <v>0</v>
      </c>
      <c r="F60" s="109">
        <v>0</v>
      </c>
      <c r="G60" s="99">
        <v>89801.389337557994</v>
      </c>
      <c r="H60" s="100">
        <v>55510.256920932079</v>
      </c>
      <c r="I60" s="101">
        <v>24450.673836553142</v>
      </c>
      <c r="J60" s="96">
        <v>684.32583150766777</v>
      </c>
      <c r="L60" s="110">
        <f t="shared" si="0"/>
        <v>246130.81723428264</v>
      </c>
      <c r="M60" s="111"/>
      <c r="N60" s="112">
        <f t="shared" si="1"/>
        <v>147068.13587659545</v>
      </c>
      <c r="O60" s="106"/>
      <c r="P60" s="106"/>
      <c r="Q60" s="106"/>
      <c r="R60" s="106"/>
      <c r="S60" s="106"/>
      <c r="T60" s="106"/>
    </row>
    <row r="61" spans="1:20" ht="13.4" customHeight="1" x14ac:dyDescent="0.3">
      <c r="A61" s="107" t="s">
        <v>102</v>
      </c>
      <c r="B61" s="96">
        <v>188432.05204806477</v>
      </c>
      <c r="C61" s="96">
        <v>6691.6284936599623</v>
      </c>
      <c r="D61" s="96">
        <v>1557.2263161388832</v>
      </c>
      <c r="E61" s="108">
        <v>0</v>
      </c>
      <c r="F61" s="109">
        <v>0</v>
      </c>
      <c r="G61" s="99">
        <v>91557.878955663371</v>
      </c>
      <c r="H61" s="100">
        <v>26689.869215959636</v>
      </c>
      <c r="I61" s="101">
        <v>23663.413662617011</v>
      </c>
      <c r="J61" s="96">
        <v>525.55931753302798</v>
      </c>
      <c r="L61" s="110">
        <f t="shared" si="0"/>
        <v>257092.77700325302</v>
      </c>
      <c r="M61" s="111"/>
      <c r="N61" s="112">
        <f t="shared" si="1"/>
        <v>141713.91800112784</v>
      </c>
      <c r="O61" s="106"/>
      <c r="P61" s="106"/>
      <c r="Q61" s="106"/>
      <c r="R61" s="106"/>
      <c r="S61" s="106"/>
      <c r="T61" s="106"/>
    </row>
    <row r="62" spans="1:20" ht="13.4" customHeight="1" x14ac:dyDescent="0.3">
      <c r="A62" s="113" t="s">
        <v>103</v>
      </c>
      <c r="B62" s="114">
        <v>248843.9221934542</v>
      </c>
      <c r="C62" s="114">
        <v>8389.7298015003635</v>
      </c>
      <c r="D62" s="114">
        <v>0</v>
      </c>
      <c r="E62" s="115">
        <v>0</v>
      </c>
      <c r="F62" s="116">
        <v>0</v>
      </c>
      <c r="G62" s="117">
        <v>115024.0487851682</v>
      </c>
      <c r="H62" s="118">
        <v>29361.714133970658</v>
      </c>
      <c r="I62" s="119">
        <v>31461.428666268341</v>
      </c>
      <c r="J62" s="114">
        <v>967.43676558454479</v>
      </c>
      <c r="L62" s="120">
        <f t="shared" si="0"/>
        <v>204710.21708822937</v>
      </c>
      <c r="M62" s="121"/>
      <c r="N62" s="122">
        <f t="shared" si="1"/>
        <v>120989.7545664318</v>
      </c>
      <c r="O62" s="106"/>
      <c r="P62" s="106"/>
      <c r="Q62" s="106"/>
      <c r="R62" s="106"/>
      <c r="S62" s="106"/>
      <c r="T62" s="106"/>
    </row>
    <row r="63" spans="1:20" ht="13.4" customHeight="1" x14ac:dyDescent="0.3">
      <c r="A63" s="95" t="s">
        <v>104</v>
      </c>
      <c r="B63" s="102">
        <v>196320.48728672901</v>
      </c>
      <c r="C63" s="102">
        <v>5398.8249352718585</v>
      </c>
      <c r="D63" s="102">
        <v>26481.378211511652</v>
      </c>
      <c r="E63" s="97">
        <v>0</v>
      </c>
      <c r="F63" s="98">
        <v>0</v>
      </c>
      <c r="G63" s="123">
        <v>91628.040432461145</v>
      </c>
      <c r="H63" s="124">
        <v>34160.160658567351</v>
      </c>
      <c r="I63" s="101">
        <v>4475.2611714133973</v>
      </c>
      <c r="J63" s="102">
        <v>19699.329482838741</v>
      </c>
      <c r="L63" s="110">
        <f t="shared" si="0"/>
        <v>204073.98924517029</v>
      </c>
      <c r="M63" s="111"/>
      <c r="N63" s="112">
        <f t="shared" si="1"/>
        <v>118731.23489121444</v>
      </c>
      <c r="O63" s="106"/>
      <c r="P63" s="106"/>
      <c r="Q63" s="106"/>
      <c r="R63" s="106"/>
      <c r="S63" s="106"/>
      <c r="T63" s="106"/>
    </row>
    <row r="64" spans="1:20" ht="13.4" customHeight="1" x14ac:dyDescent="0.3">
      <c r="A64" s="107" t="s">
        <v>105</v>
      </c>
      <c r="B64" s="96">
        <v>172193.78609838677</v>
      </c>
      <c r="C64" s="96">
        <v>15563.433578968334</v>
      </c>
      <c r="D64" s="96">
        <v>13129.52267144659</v>
      </c>
      <c r="E64" s="108">
        <v>0</v>
      </c>
      <c r="F64" s="109">
        <v>0</v>
      </c>
      <c r="G64" s="99">
        <v>84571.074232647094</v>
      </c>
      <c r="H64" s="100">
        <v>3047.4009161521612</v>
      </c>
      <c r="I64" s="101">
        <v>20334.62231959105</v>
      </c>
      <c r="J64" s="96">
        <v>2087.9638850162651</v>
      </c>
      <c r="L64" s="110">
        <f t="shared" si="0"/>
        <v>208449.77760074352</v>
      </c>
      <c r="M64" s="111"/>
      <c r="N64" s="112">
        <f t="shared" si="1"/>
        <v>89935.558290782792</v>
      </c>
      <c r="O64" s="106"/>
      <c r="P64" s="106"/>
      <c r="Q64" s="106"/>
      <c r="R64" s="106"/>
      <c r="S64" s="106"/>
      <c r="T64" s="106"/>
    </row>
    <row r="65" spans="1:20" ht="13.4" customHeight="1" x14ac:dyDescent="0.3">
      <c r="A65" s="107" t="s">
        <v>106</v>
      </c>
      <c r="B65" s="96">
        <v>179756.8213503286</v>
      </c>
      <c r="C65" s="96">
        <v>7653.5218747925373</v>
      </c>
      <c r="D65" s="96">
        <v>11968.930491933879</v>
      </c>
      <c r="E65" s="108">
        <v>0</v>
      </c>
      <c r="F65" s="109">
        <v>0</v>
      </c>
      <c r="G65" s="99">
        <v>86888.157374630624</v>
      </c>
      <c r="H65" s="100">
        <v>71928.633074420766</v>
      </c>
      <c r="I65" s="101">
        <v>38549.995372435769</v>
      </c>
      <c r="J65" s="96">
        <v>-15911.903339308239</v>
      </c>
      <c r="L65" s="110">
        <f t="shared" si="0"/>
        <v>206972.58182301</v>
      </c>
      <c r="M65" s="111"/>
      <c r="N65" s="112">
        <f t="shared" si="1"/>
        <v>160317.13637839997</v>
      </c>
      <c r="O65" s="106"/>
      <c r="P65" s="106"/>
      <c r="Q65" s="106"/>
      <c r="R65" s="106"/>
      <c r="S65" s="106"/>
      <c r="T65" s="106"/>
    </row>
    <row r="66" spans="1:20" ht="13.4" customHeight="1" x14ac:dyDescent="0.3">
      <c r="A66" s="107" t="s">
        <v>107</v>
      </c>
      <c r="B66" s="96">
        <v>187350.12945628358</v>
      </c>
      <c r="C66" s="96">
        <v>11905.596494722166</v>
      </c>
      <c r="D66" s="96">
        <v>76227.179180774081</v>
      </c>
      <c r="E66" s="108">
        <v>0</v>
      </c>
      <c r="F66" s="109">
        <v>0</v>
      </c>
      <c r="G66" s="99">
        <v>88388.503303979218</v>
      </c>
      <c r="H66" s="100">
        <v>37123.414990373771</v>
      </c>
      <c r="I66" s="101">
        <v>22767.829069906395</v>
      </c>
      <c r="J66" s="96">
        <v>1199.4954524331142</v>
      </c>
      <c r="L66" s="110">
        <f t="shared" si="0"/>
        <v>281728.07541658368</v>
      </c>
      <c r="M66" s="111"/>
      <c r="N66" s="112">
        <f t="shared" si="1"/>
        <v>128746.86478504451</v>
      </c>
      <c r="O66" s="106"/>
      <c r="P66" s="106"/>
      <c r="Q66" s="106"/>
      <c r="R66" s="106"/>
      <c r="S66" s="106"/>
      <c r="T66" s="106"/>
    </row>
    <row r="67" spans="1:20" ht="13.4" customHeight="1" x14ac:dyDescent="0.3">
      <c r="A67" s="107" t="s">
        <v>108</v>
      </c>
      <c r="B67" s="96">
        <v>193595.29974108742</v>
      </c>
      <c r="C67" s="96">
        <v>39193.354577441409</v>
      </c>
      <c r="D67" s="96">
        <v>3724.191728075416</v>
      </c>
      <c r="E67" s="108">
        <v>0</v>
      </c>
      <c r="F67" s="109">
        <v>0</v>
      </c>
      <c r="G67" s="99">
        <v>91623.449794670742</v>
      </c>
      <c r="H67" s="100">
        <v>37538.936466839266</v>
      </c>
      <c r="I67" s="101">
        <v>23574.237863971317</v>
      </c>
      <c r="J67" s="96">
        <v>579.73179313549747</v>
      </c>
      <c r="L67" s="110">
        <f t="shared" ref="L67:L130" si="2">B68+C67+D67</f>
        <v>259534.78722698</v>
      </c>
      <c r="M67" s="111"/>
      <c r="N67" s="112">
        <f t="shared" si="1"/>
        <v>129916.43980129491</v>
      </c>
      <c r="O67" s="106"/>
      <c r="P67" s="106"/>
      <c r="Q67" s="106"/>
      <c r="R67" s="106"/>
      <c r="S67" s="106"/>
      <c r="T67" s="106"/>
    </row>
    <row r="68" spans="1:20" ht="13.4" customHeight="1" x14ac:dyDescent="0.3">
      <c r="A68" s="107" t="s">
        <v>109</v>
      </c>
      <c r="B68" s="96">
        <v>216617.24092146318</v>
      </c>
      <c r="C68" s="96">
        <v>24410.874327823145</v>
      </c>
      <c r="D68" s="96">
        <v>2868.6184690964615</v>
      </c>
      <c r="E68" s="108">
        <v>0</v>
      </c>
      <c r="F68" s="109">
        <v>0</v>
      </c>
      <c r="G68" s="99">
        <v>92377.503334455643</v>
      </c>
      <c r="H68" s="100">
        <v>-0.16596959437031134</v>
      </c>
      <c r="I68" s="101">
        <v>24063.286862842728</v>
      </c>
      <c r="J68" s="96">
        <v>1759.211312487552</v>
      </c>
      <c r="L68" s="110">
        <f t="shared" si="2"/>
        <v>238778.09865232688</v>
      </c>
      <c r="M68" s="111"/>
      <c r="N68" s="112">
        <f t="shared" si="1"/>
        <v>100991.38845606623</v>
      </c>
      <c r="O68" s="106"/>
      <c r="P68" s="106"/>
      <c r="Q68" s="106"/>
      <c r="R68" s="106"/>
      <c r="S68" s="106"/>
      <c r="T68" s="106"/>
    </row>
    <row r="69" spans="1:20" ht="13.4" customHeight="1" x14ac:dyDescent="0.3">
      <c r="A69" s="107" t="s">
        <v>110</v>
      </c>
      <c r="B69" s="96">
        <v>211498.60585540728</v>
      </c>
      <c r="C69" s="96">
        <v>4771.6590320653249</v>
      </c>
      <c r="D69" s="96">
        <v>2868.6184690964615</v>
      </c>
      <c r="E69" s="108">
        <v>0</v>
      </c>
      <c r="F69" s="109">
        <v>0</v>
      </c>
      <c r="G69" s="99">
        <v>100991.55442566059</v>
      </c>
      <c r="H69" s="100">
        <v>74136.028679545881</v>
      </c>
      <c r="I69" s="101">
        <v>25652.395006638784</v>
      </c>
      <c r="J69" s="96">
        <v>559.68266613556398</v>
      </c>
      <c r="L69" s="110">
        <f t="shared" si="2"/>
        <v>209915.91980349203</v>
      </c>
      <c r="M69" s="111"/>
      <c r="N69" s="112">
        <f t="shared" si="1"/>
        <v>176636.11952500121</v>
      </c>
      <c r="O69" s="106"/>
      <c r="P69" s="106"/>
      <c r="Q69" s="106"/>
      <c r="R69" s="106"/>
      <c r="S69" s="106"/>
      <c r="T69" s="106"/>
    </row>
    <row r="70" spans="1:20" ht="13.4" customHeight="1" x14ac:dyDescent="0.3">
      <c r="A70" s="107" t="s">
        <v>111</v>
      </c>
      <c r="B70" s="96">
        <v>202275.64230233023</v>
      </c>
      <c r="C70" s="96">
        <v>4485.2619000199156</v>
      </c>
      <c r="D70" s="96">
        <v>3220.4740091615213</v>
      </c>
      <c r="E70" s="108">
        <v>0</v>
      </c>
      <c r="F70" s="109">
        <v>0</v>
      </c>
      <c r="G70" s="99">
        <v>102500.09084545534</v>
      </c>
      <c r="H70" s="100">
        <v>42090.32065325632</v>
      </c>
      <c r="I70" s="101">
        <v>24557.529660758144</v>
      </c>
      <c r="J70" s="96">
        <v>2405.2977494523002</v>
      </c>
      <c r="L70" s="110">
        <f t="shared" si="2"/>
        <v>209824.30458739956</v>
      </c>
      <c r="M70" s="111"/>
      <c r="N70" s="112">
        <f t="shared" si="1"/>
        <v>136140.23626877216</v>
      </c>
      <c r="O70" s="106"/>
      <c r="P70" s="106"/>
      <c r="Q70" s="106"/>
      <c r="R70" s="106"/>
      <c r="S70" s="106"/>
      <c r="T70" s="106"/>
    </row>
    <row r="71" spans="1:20" ht="13.4" customHeight="1" x14ac:dyDescent="0.3">
      <c r="A71" s="107" t="s">
        <v>112</v>
      </c>
      <c r="B71" s="96">
        <v>202118.56867821811</v>
      </c>
      <c r="C71" s="96">
        <v>5110.1374228241384</v>
      </c>
      <c r="D71" s="96">
        <v>2868.6184690964615</v>
      </c>
      <c r="E71" s="108">
        <v>0</v>
      </c>
      <c r="F71" s="109">
        <v>0</v>
      </c>
      <c r="G71" s="99">
        <v>94049.915615515842</v>
      </c>
      <c r="H71" s="100">
        <v>2745.203478722698</v>
      </c>
      <c r="I71" s="101">
        <v>24532.674237203744</v>
      </c>
      <c r="J71" s="96">
        <v>174.43404368319725</v>
      </c>
      <c r="L71" s="110">
        <f t="shared" si="2"/>
        <v>229750.4481179048</v>
      </c>
      <c r="M71" s="111"/>
      <c r="N71" s="112">
        <f t="shared" si="1"/>
        <v>102100.80651627693</v>
      </c>
      <c r="O71" s="106"/>
      <c r="P71" s="106"/>
      <c r="Q71" s="106"/>
      <c r="R71" s="106"/>
      <c r="S71" s="106"/>
      <c r="T71" s="106"/>
    </row>
    <row r="72" spans="1:20" ht="13.4" customHeight="1" x14ac:dyDescent="0.3">
      <c r="A72" s="107" t="s">
        <v>113</v>
      </c>
      <c r="B72" s="96">
        <v>221771.69222598421</v>
      </c>
      <c r="C72" s="96">
        <v>20889.895771094732</v>
      </c>
      <c r="D72" s="96">
        <v>11597.291376219875</v>
      </c>
      <c r="E72" s="108">
        <v>0</v>
      </c>
      <c r="F72" s="109">
        <v>0</v>
      </c>
      <c r="G72" s="99">
        <v>99355.603037554232</v>
      </c>
      <c r="H72" s="100">
        <v>73016.464183761535</v>
      </c>
      <c r="I72" s="101">
        <v>25590.204213967998</v>
      </c>
      <c r="J72" s="96">
        <v>464.91402775011613</v>
      </c>
      <c r="L72" s="110">
        <f t="shared" si="2"/>
        <v>241906.92425147715</v>
      </c>
      <c r="M72" s="111"/>
      <c r="N72" s="112">
        <f t="shared" si="1"/>
        <v>172918.98061562364</v>
      </c>
      <c r="O72" s="106"/>
      <c r="P72" s="106"/>
      <c r="Q72" s="106"/>
      <c r="R72" s="106"/>
      <c r="S72" s="106"/>
      <c r="T72" s="106"/>
    </row>
    <row r="73" spans="1:20" ht="13.4" customHeight="1" x14ac:dyDescent="0.3">
      <c r="A73" s="107" t="s">
        <v>114</v>
      </c>
      <c r="B73" s="96">
        <v>209419.73710416252</v>
      </c>
      <c r="C73" s="96">
        <v>6022.2731195644956</v>
      </c>
      <c r="D73" s="96">
        <v>1661.1896700524464</v>
      </c>
      <c r="E73" s="108">
        <v>0</v>
      </c>
      <c r="F73" s="109">
        <v>0</v>
      </c>
      <c r="G73" s="99">
        <v>99902.516431862125</v>
      </c>
      <c r="H73" s="100">
        <v>40048.761866825997</v>
      </c>
      <c r="I73" s="101">
        <v>25806.378612162251</v>
      </c>
      <c r="J73" s="96">
        <v>316.37124078868749</v>
      </c>
      <c r="L73" s="110">
        <f t="shared" si="2"/>
        <v>257963.98459802163</v>
      </c>
      <c r="M73" s="111"/>
      <c r="N73" s="112">
        <f t="shared" si="1"/>
        <v>151427.37738208642</v>
      </c>
      <c r="O73" s="106"/>
      <c r="P73" s="106"/>
      <c r="Q73" s="106"/>
      <c r="R73" s="106"/>
      <c r="S73" s="106"/>
      <c r="T73" s="106"/>
    </row>
    <row r="74" spans="1:20" ht="13.4" customHeight="1" x14ac:dyDescent="0.3">
      <c r="A74" s="113" t="s">
        <v>115</v>
      </c>
      <c r="B74" s="114">
        <v>250280.52180840471</v>
      </c>
      <c r="C74" s="114">
        <v>20121.92126402443</v>
      </c>
      <c r="D74" s="114">
        <v>0</v>
      </c>
      <c r="E74" s="115">
        <v>0</v>
      </c>
      <c r="F74" s="116">
        <v>0</v>
      </c>
      <c r="G74" s="117">
        <v>111378.6155152604</v>
      </c>
      <c r="H74" s="118">
        <v>30306.811392152955</v>
      </c>
      <c r="I74" s="119">
        <v>26506.622149306244</v>
      </c>
      <c r="J74" s="114">
        <v>12059.450308703445</v>
      </c>
      <c r="L74" s="120">
        <f t="shared" si="2"/>
        <v>231569.17612693354</v>
      </c>
      <c r="M74" s="121"/>
      <c r="N74" s="122">
        <f t="shared" si="1"/>
        <v>128191.33949375564</v>
      </c>
      <c r="O74" s="106"/>
      <c r="P74" s="106"/>
      <c r="Q74" s="106"/>
      <c r="R74" s="106"/>
      <c r="S74" s="106"/>
      <c r="T74" s="106"/>
    </row>
    <row r="75" spans="1:20" ht="13.4" customHeight="1" x14ac:dyDescent="0.3">
      <c r="A75" s="95" t="s">
        <v>116</v>
      </c>
      <c r="B75" s="96">
        <v>211447.25486290912</v>
      </c>
      <c r="C75" s="96">
        <v>10375.058089358028</v>
      </c>
      <c r="D75" s="96">
        <v>42570.404301931878</v>
      </c>
      <c r="E75" s="97">
        <v>0</v>
      </c>
      <c r="F75" s="98">
        <v>0</v>
      </c>
      <c r="G75" s="99">
        <v>97884.528101602686</v>
      </c>
      <c r="H75" s="100">
        <v>40636.559782247896</v>
      </c>
      <c r="I75" s="101">
        <v>23653.840995485629</v>
      </c>
      <c r="J75" s="102">
        <v>7202.9476199960154</v>
      </c>
      <c r="L75" s="110">
        <f t="shared" si="2"/>
        <v>239495.18688176325</v>
      </c>
      <c r="M75" s="111"/>
      <c r="N75" s="112">
        <f t="shared" si="1"/>
        <v>138521.08788385059</v>
      </c>
      <c r="O75" s="106"/>
      <c r="P75" s="106"/>
      <c r="Q75" s="106"/>
      <c r="R75" s="106"/>
      <c r="S75" s="106"/>
      <c r="T75" s="106"/>
    </row>
    <row r="76" spans="1:20" ht="13.4" customHeight="1" x14ac:dyDescent="0.3">
      <c r="A76" s="107" t="s">
        <v>117</v>
      </c>
      <c r="B76" s="96">
        <v>186549.72449047334</v>
      </c>
      <c r="C76" s="96">
        <v>15734.946557790612</v>
      </c>
      <c r="D76" s="96">
        <v>21285.202150965939</v>
      </c>
      <c r="E76" s="108">
        <v>0</v>
      </c>
      <c r="F76" s="109">
        <v>0</v>
      </c>
      <c r="G76" s="99">
        <v>97884.528101602686</v>
      </c>
      <c r="H76" s="100">
        <v>40636.559782247896</v>
      </c>
      <c r="I76" s="101">
        <v>23330.123915554668</v>
      </c>
      <c r="J76" s="96">
        <v>759.64283343291515</v>
      </c>
      <c r="L76" s="110">
        <f t="shared" si="2"/>
        <v>233386.84193055832</v>
      </c>
      <c r="M76" s="111"/>
      <c r="N76" s="112">
        <f t="shared" si="1"/>
        <v>138521.08788385059</v>
      </c>
      <c r="O76" s="106"/>
      <c r="P76" s="106"/>
      <c r="Q76" s="106"/>
      <c r="R76" s="106"/>
      <c r="S76" s="106"/>
      <c r="T76" s="106"/>
    </row>
    <row r="77" spans="1:20" ht="13.4" customHeight="1" x14ac:dyDescent="0.3">
      <c r="A77" s="107" t="s">
        <v>118</v>
      </c>
      <c r="B77" s="96">
        <v>196366.69322180175</v>
      </c>
      <c r="C77" s="96">
        <v>7368.0873663944767</v>
      </c>
      <c r="D77" s="96">
        <v>10906.459536612891</v>
      </c>
      <c r="E77" s="108">
        <v>0</v>
      </c>
      <c r="F77" s="109">
        <v>0</v>
      </c>
      <c r="G77" s="99">
        <v>97884.528101602686</v>
      </c>
      <c r="H77" s="100">
        <v>40636.559782247896</v>
      </c>
      <c r="I77" s="101">
        <v>24503.097482241254</v>
      </c>
      <c r="J77" s="96">
        <v>3055.0355174931951</v>
      </c>
      <c r="L77" s="110">
        <f t="shared" si="2"/>
        <v>228773.98260638647</v>
      </c>
      <c r="M77" s="111"/>
      <c r="N77" s="112">
        <f t="shared" si="1"/>
        <v>137553.63690748927</v>
      </c>
      <c r="O77" s="106"/>
      <c r="P77" s="106"/>
      <c r="Q77" s="106"/>
      <c r="R77" s="106"/>
      <c r="S77" s="106"/>
      <c r="T77" s="106"/>
    </row>
    <row r="78" spans="1:20" ht="13.4" customHeight="1" x14ac:dyDescent="0.3">
      <c r="A78" s="107" t="s">
        <v>119</v>
      </c>
      <c r="B78" s="96">
        <v>210499.43570337913</v>
      </c>
      <c r="C78" s="96">
        <v>5330.9101772555268</v>
      </c>
      <c r="D78" s="96">
        <v>21285.268538803692</v>
      </c>
      <c r="E78" s="108">
        <v>0</v>
      </c>
      <c r="F78" s="109">
        <v>0</v>
      </c>
      <c r="G78" s="99">
        <v>96917.077125241383</v>
      </c>
      <c r="H78" s="100">
        <v>49356.303525194176</v>
      </c>
      <c r="I78" s="101">
        <v>25077.208365199491</v>
      </c>
      <c r="J78" s="96">
        <v>657.70430857066981</v>
      </c>
      <c r="L78" s="110">
        <f t="shared" si="2"/>
        <v>239210.01792471617</v>
      </c>
      <c r="M78" s="111"/>
      <c r="N78" s="112">
        <f t="shared" si="1"/>
        <v>154545.48128148838</v>
      </c>
      <c r="O78" s="106"/>
      <c r="P78" s="106"/>
      <c r="Q78" s="106"/>
      <c r="R78" s="106"/>
      <c r="S78" s="106"/>
      <c r="T78" s="106"/>
    </row>
    <row r="79" spans="1:20" ht="13.4" customHeight="1" x14ac:dyDescent="0.3">
      <c r="A79" s="107" t="s">
        <v>120</v>
      </c>
      <c r="B79" s="96">
        <v>212593.83920865695</v>
      </c>
      <c r="C79" s="96">
        <v>4668.791077474606</v>
      </c>
      <c r="D79" s="96">
        <v>24180.973245701389</v>
      </c>
      <c r="E79" s="108">
        <v>0</v>
      </c>
      <c r="F79" s="109">
        <v>0</v>
      </c>
      <c r="G79" s="99">
        <v>105189.17775629419</v>
      </c>
      <c r="H79" s="100">
        <v>48099.68133837881</v>
      </c>
      <c r="I79" s="101">
        <v>25720.932554935935</v>
      </c>
      <c r="J79" s="96">
        <v>581.5242647546969</v>
      </c>
      <c r="L79" s="110">
        <f t="shared" si="2"/>
        <v>248545.77441412729</v>
      </c>
      <c r="M79" s="111"/>
      <c r="N79" s="112">
        <f t="shared" si="1"/>
        <v>151104.71294795125</v>
      </c>
      <c r="O79" s="106"/>
      <c r="P79" s="106"/>
      <c r="Q79" s="106"/>
      <c r="R79" s="106"/>
      <c r="S79" s="106"/>
      <c r="T79" s="106"/>
    </row>
    <row r="80" spans="1:20" ht="13.4" customHeight="1" x14ac:dyDescent="0.3">
      <c r="A80" s="107" t="s">
        <v>121</v>
      </c>
      <c r="B80" s="96">
        <v>219696.01009095131</v>
      </c>
      <c r="C80" s="96">
        <v>3943.2715926442274</v>
      </c>
      <c r="D80" s="96">
        <v>21285.202150965939</v>
      </c>
      <c r="E80" s="108">
        <v>0</v>
      </c>
      <c r="F80" s="109">
        <v>0</v>
      </c>
      <c r="G80" s="99">
        <v>103005.03160957244</v>
      </c>
      <c r="H80" s="100">
        <v>37084.146584345748</v>
      </c>
      <c r="I80" s="101">
        <v>26456.558792405227</v>
      </c>
      <c r="J80" s="96">
        <v>470.59018787758077</v>
      </c>
      <c r="L80" s="110">
        <f t="shared" si="2"/>
        <v>258651.23149439017</v>
      </c>
      <c r="M80" s="111"/>
      <c r="N80" s="112">
        <f t="shared" si="1"/>
        <v>145846.27784705622</v>
      </c>
      <c r="O80" s="106"/>
      <c r="P80" s="106"/>
      <c r="Q80" s="106"/>
      <c r="R80" s="106"/>
      <c r="S80" s="106"/>
      <c r="T80" s="106"/>
    </row>
    <row r="81" spans="1:20" ht="13.4" customHeight="1" x14ac:dyDescent="0.3">
      <c r="A81" s="107" t="s">
        <v>122</v>
      </c>
      <c r="B81" s="96">
        <v>233422.75775078003</v>
      </c>
      <c r="C81" s="96">
        <v>5077.7401580030537</v>
      </c>
      <c r="D81" s="96">
        <v>21285.202150965939</v>
      </c>
      <c r="E81" s="108">
        <v>0</v>
      </c>
      <c r="F81" s="109">
        <v>0</v>
      </c>
      <c r="G81" s="99">
        <v>108762.13126271048</v>
      </c>
      <c r="H81" s="100">
        <v>46359.55652924384</v>
      </c>
      <c r="I81" s="101">
        <v>27196.312936334063</v>
      </c>
      <c r="J81" s="96">
        <v>512.08258647015862</v>
      </c>
      <c r="L81" s="110">
        <f t="shared" si="2"/>
        <v>245119.6308836221</v>
      </c>
      <c r="M81" s="111"/>
      <c r="N81" s="112">
        <f t="shared" si="1"/>
        <v>148224.06289650348</v>
      </c>
      <c r="O81" s="106"/>
      <c r="P81" s="106"/>
      <c r="Q81" s="106"/>
      <c r="R81" s="106"/>
      <c r="S81" s="106"/>
      <c r="T81" s="106"/>
    </row>
    <row r="82" spans="1:20" ht="13.4" customHeight="1" x14ac:dyDescent="0.3">
      <c r="A82" s="107" t="s">
        <v>123</v>
      </c>
      <c r="B82" s="96">
        <v>218756.68857465309</v>
      </c>
      <c r="C82" s="96">
        <v>5044.2806877779985</v>
      </c>
      <c r="D82" s="96">
        <v>0</v>
      </c>
      <c r="E82" s="108">
        <v>0</v>
      </c>
      <c r="F82" s="109">
        <v>0</v>
      </c>
      <c r="G82" s="99">
        <v>101864.50636725966</v>
      </c>
      <c r="H82" s="100">
        <v>53504.879506074474</v>
      </c>
      <c r="I82" s="101">
        <v>26451.294625240655</v>
      </c>
      <c r="J82" s="96">
        <v>371.00843125539399</v>
      </c>
      <c r="L82" s="110">
        <f t="shared" si="2"/>
        <v>227912.53402376687</v>
      </c>
      <c r="M82" s="111"/>
      <c r="N82" s="112">
        <f t="shared" si="1"/>
        <v>157858.37760752533</v>
      </c>
      <c r="O82" s="106"/>
      <c r="P82" s="106"/>
      <c r="Q82" s="106"/>
      <c r="R82" s="106"/>
      <c r="S82" s="106"/>
      <c r="T82" s="106"/>
    </row>
    <row r="83" spans="1:20" ht="13.4" customHeight="1" x14ac:dyDescent="0.3">
      <c r="A83" s="107" t="s">
        <v>124</v>
      </c>
      <c r="B83" s="96">
        <v>222868.25333598888</v>
      </c>
      <c r="C83" s="96">
        <v>6409.4801832304311</v>
      </c>
      <c r="D83" s="96">
        <v>43793.600212441081</v>
      </c>
      <c r="E83" s="108">
        <v>0</v>
      </c>
      <c r="F83" s="109">
        <v>0</v>
      </c>
      <c r="G83" s="99">
        <v>104353.49810145085</v>
      </c>
      <c r="H83" s="100">
        <v>34132.842063333999</v>
      </c>
      <c r="I83" s="101">
        <v>27111.169653123543</v>
      </c>
      <c r="J83" s="96">
        <v>341.06751643098983</v>
      </c>
      <c r="L83" s="110">
        <f t="shared" si="2"/>
        <v>286832.60306711809</v>
      </c>
      <c r="M83" s="111"/>
      <c r="N83" s="112">
        <f t="shared" si="1"/>
        <v>143273.3348371</v>
      </c>
      <c r="O83" s="106"/>
      <c r="P83" s="106"/>
      <c r="Q83" s="106"/>
      <c r="R83" s="106"/>
      <c r="S83" s="106"/>
      <c r="T83" s="106"/>
    </row>
    <row r="84" spans="1:20" ht="13.4" customHeight="1" x14ac:dyDescent="0.3">
      <c r="A84" s="107" t="s">
        <v>125</v>
      </c>
      <c r="B84" s="96">
        <v>236629.52267144658</v>
      </c>
      <c r="C84" s="96">
        <v>18149.405828852152</v>
      </c>
      <c r="D84" s="96">
        <v>21285.235344884815</v>
      </c>
      <c r="E84" s="108">
        <v>0</v>
      </c>
      <c r="F84" s="109">
        <v>0</v>
      </c>
      <c r="G84" s="99">
        <v>109140.49277376599</v>
      </c>
      <c r="H84" s="100">
        <v>45062.139016132242</v>
      </c>
      <c r="I84" s="101">
        <v>28213.441683263627</v>
      </c>
      <c r="J84" s="96">
        <v>4314.6119630883622</v>
      </c>
      <c r="L84" s="110">
        <f t="shared" si="2"/>
        <v>265178.41731394804</v>
      </c>
      <c r="M84" s="111"/>
      <c r="N84" s="112">
        <f t="shared" si="1"/>
        <v>163028.92172758692</v>
      </c>
      <c r="O84" s="106"/>
      <c r="P84" s="106"/>
      <c r="Q84" s="106"/>
      <c r="R84" s="106"/>
      <c r="S84" s="106"/>
      <c r="T84" s="106"/>
    </row>
    <row r="85" spans="1:20" ht="13.4" customHeight="1" x14ac:dyDescent="0.3">
      <c r="A85" s="107" t="s">
        <v>126</v>
      </c>
      <c r="B85" s="96">
        <v>225743.77614021109</v>
      </c>
      <c r="C85" s="96">
        <v>13901.7128062139</v>
      </c>
      <c r="D85" s="96">
        <v>17166.367921396799</v>
      </c>
      <c r="E85" s="108">
        <v>0</v>
      </c>
      <c r="F85" s="109">
        <v>0</v>
      </c>
      <c r="G85" s="99">
        <v>117966.78271145467</v>
      </c>
      <c r="H85" s="100">
        <v>44117.672442408548</v>
      </c>
      <c r="I85" s="101">
        <v>27696.976800106226</v>
      </c>
      <c r="J85" s="96">
        <v>3093.8060147380993</v>
      </c>
      <c r="L85" s="110">
        <f t="shared" si="2"/>
        <v>300236.34070238331</v>
      </c>
      <c r="M85" s="111"/>
      <c r="N85" s="112">
        <f t="shared" si="1"/>
        <v>187611.56579194713</v>
      </c>
      <c r="O85" s="106"/>
      <c r="P85" s="106"/>
      <c r="Q85" s="106"/>
      <c r="R85" s="106"/>
      <c r="S85" s="106"/>
      <c r="T85" s="106"/>
    </row>
    <row r="86" spans="1:20" ht="13.4" customHeight="1" x14ac:dyDescent="0.3">
      <c r="A86" s="113" t="s">
        <v>127</v>
      </c>
      <c r="B86" s="96">
        <v>269168.25997477263</v>
      </c>
      <c r="C86" s="96">
        <v>21142.933014671711</v>
      </c>
      <c r="D86" s="96">
        <v>0</v>
      </c>
      <c r="E86" s="115">
        <v>0</v>
      </c>
      <c r="F86" s="116">
        <v>0</v>
      </c>
      <c r="G86" s="99">
        <v>143493.89334953859</v>
      </c>
      <c r="H86" s="100">
        <v>52159.795525459733</v>
      </c>
      <c r="I86" s="119">
        <v>27178.139731129257</v>
      </c>
      <c r="J86" s="114">
        <v>11805.052114452632</v>
      </c>
      <c r="L86" s="120">
        <f t="shared" si="2"/>
        <v>275166.86583017989</v>
      </c>
      <c r="M86" s="121"/>
      <c r="N86" s="122">
        <f t="shared" si="1"/>
        <v>175701.3856116969</v>
      </c>
      <c r="O86" s="106"/>
      <c r="P86" s="106"/>
      <c r="Q86" s="106"/>
      <c r="R86" s="106"/>
      <c r="S86" s="106"/>
      <c r="T86" s="106"/>
    </row>
    <row r="87" spans="1:20" ht="13.4" customHeight="1" x14ac:dyDescent="0.3">
      <c r="A87" s="95" t="s">
        <v>128</v>
      </c>
      <c r="B87" s="102">
        <v>254023.93281550819</v>
      </c>
      <c r="C87" s="102">
        <v>9559.583084378939</v>
      </c>
      <c r="D87" s="102">
        <v>29482.606386509993</v>
      </c>
      <c r="E87" s="97">
        <v>0</v>
      </c>
      <c r="F87" s="98">
        <v>0</v>
      </c>
      <c r="G87" s="123">
        <v>123541.59008623716</v>
      </c>
      <c r="H87" s="124">
        <v>34238.59788886676</v>
      </c>
      <c r="I87" s="101">
        <v>25768.007700989179</v>
      </c>
      <c r="J87" s="102">
        <v>7960.4992365398666</v>
      </c>
      <c r="L87" s="110">
        <f t="shared" si="2"/>
        <v>239284.20633339975</v>
      </c>
      <c r="M87" s="111"/>
      <c r="N87" s="112">
        <f t="shared" si="1"/>
        <v>136413.77625791368</v>
      </c>
      <c r="O87" s="106"/>
      <c r="P87" s="106"/>
      <c r="Q87" s="106"/>
      <c r="R87" s="106"/>
      <c r="S87" s="106"/>
      <c r="T87" s="106"/>
    </row>
    <row r="88" spans="1:20" ht="13.4" customHeight="1" x14ac:dyDescent="0.3">
      <c r="A88" s="107" t="s">
        <v>129</v>
      </c>
      <c r="B88" s="96">
        <v>200242.01686251082</v>
      </c>
      <c r="C88" s="96">
        <v>38751.244771957776</v>
      </c>
      <c r="D88" s="96">
        <v>29507.700989178782</v>
      </c>
      <c r="E88" s="108">
        <v>0</v>
      </c>
      <c r="F88" s="109">
        <v>0</v>
      </c>
      <c r="G88" s="99">
        <v>102175.17836904692</v>
      </c>
      <c r="H88" s="100">
        <v>55327.590785368113</v>
      </c>
      <c r="I88" s="101">
        <v>25460.864369647479</v>
      </c>
      <c r="J88" s="96">
        <v>1253.4023766845912</v>
      </c>
      <c r="L88" s="110">
        <f t="shared" si="2"/>
        <v>276520.87897497177</v>
      </c>
      <c r="M88" s="111"/>
      <c r="N88" s="112">
        <f t="shared" si="1"/>
        <v>155590.23506997677</v>
      </c>
      <c r="O88" s="106"/>
      <c r="P88" s="106"/>
      <c r="Q88" s="106"/>
      <c r="R88" s="106"/>
      <c r="S88" s="106"/>
      <c r="T88" s="106"/>
    </row>
    <row r="89" spans="1:20" ht="13.4" customHeight="1" x14ac:dyDescent="0.3">
      <c r="A89" s="107" t="s">
        <v>130</v>
      </c>
      <c r="B89" s="96">
        <v>208261.93321383523</v>
      </c>
      <c r="C89" s="96">
        <v>9971.4532297683054</v>
      </c>
      <c r="D89" s="96">
        <v>29532.795591847575</v>
      </c>
      <c r="E89" s="108">
        <v>0</v>
      </c>
      <c r="F89" s="109">
        <v>0</v>
      </c>
      <c r="G89" s="99">
        <v>100262.64428460864</v>
      </c>
      <c r="H89" s="100">
        <v>54150.335258580642</v>
      </c>
      <c r="I89" s="101">
        <v>26119.92962889198</v>
      </c>
      <c r="J89" s="96">
        <v>1940.5496912965543</v>
      </c>
      <c r="L89" s="110">
        <f t="shared" si="2"/>
        <v>265218.01765916485</v>
      </c>
      <c r="M89" s="111"/>
      <c r="N89" s="112">
        <f t="shared" si="1"/>
        <v>160795.86383009568</v>
      </c>
      <c r="O89" s="106"/>
      <c r="P89" s="106"/>
      <c r="Q89" s="106"/>
      <c r="R89" s="106"/>
      <c r="S89" s="106"/>
      <c r="T89" s="106"/>
    </row>
    <row r="90" spans="1:20" ht="13.4" customHeight="1" x14ac:dyDescent="0.3">
      <c r="A90" s="107" t="s">
        <v>131</v>
      </c>
      <c r="B90" s="96">
        <v>225713.76883754894</v>
      </c>
      <c r="C90" s="96">
        <v>7592.1131248755228</v>
      </c>
      <c r="D90" s="96">
        <v>29482.606386509993</v>
      </c>
      <c r="E90" s="108">
        <v>0</v>
      </c>
      <c r="F90" s="109">
        <v>0</v>
      </c>
      <c r="G90" s="99">
        <v>106645.52857151502</v>
      </c>
      <c r="H90" s="100">
        <v>44143.596893049187</v>
      </c>
      <c r="I90" s="101">
        <v>26251.809068578637</v>
      </c>
      <c r="J90" s="96">
        <v>744.50640642634255</v>
      </c>
      <c r="L90" s="110">
        <f t="shared" si="2"/>
        <v>262968.36619531305</v>
      </c>
      <c r="M90" s="111"/>
      <c r="N90" s="112">
        <f t="shared" si="1"/>
        <v>152847.0546974031</v>
      </c>
      <c r="O90" s="106"/>
      <c r="P90" s="106"/>
      <c r="Q90" s="106"/>
      <c r="R90" s="106"/>
      <c r="S90" s="106"/>
      <c r="T90" s="106"/>
    </row>
    <row r="91" spans="1:20" ht="13.4" customHeight="1" x14ac:dyDescent="0.3">
      <c r="A91" s="107" t="s">
        <v>132</v>
      </c>
      <c r="B91" s="96">
        <v>225893.64668392751</v>
      </c>
      <c r="C91" s="96">
        <v>4642.0035849432388</v>
      </c>
      <c r="D91" s="96">
        <v>26840.669189404496</v>
      </c>
      <c r="E91" s="108">
        <v>0</v>
      </c>
      <c r="F91" s="109">
        <v>0</v>
      </c>
      <c r="G91" s="99">
        <v>108703.45780435392</v>
      </c>
      <c r="H91" s="100">
        <v>43546.936201287921</v>
      </c>
      <c r="I91" s="101">
        <v>27106.386509991367</v>
      </c>
      <c r="J91" s="96">
        <v>458.64037708291841</v>
      </c>
      <c r="L91" s="110">
        <f t="shared" si="2"/>
        <v>262438.2593108943</v>
      </c>
      <c r="M91" s="111"/>
      <c r="N91" s="112">
        <f t="shared" si="1"/>
        <v>155528.81572167587</v>
      </c>
      <c r="O91" s="106"/>
      <c r="P91" s="106"/>
      <c r="Q91" s="106"/>
      <c r="R91" s="106"/>
      <c r="S91" s="106"/>
      <c r="T91" s="106"/>
    </row>
    <row r="92" spans="1:20" ht="13.4" customHeight="1" x14ac:dyDescent="0.3">
      <c r="A92" s="107" t="s">
        <v>133</v>
      </c>
      <c r="B92" s="96">
        <v>230955.58653654653</v>
      </c>
      <c r="C92" s="96">
        <v>5821.0515833499312</v>
      </c>
      <c r="D92" s="96">
        <v>24585.573922857333</v>
      </c>
      <c r="E92" s="108">
        <v>0</v>
      </c>
      <c r="F92" s="109">
        <v>0</v>
      </c>
      <c r="G92" s="99">
        <v>111981.87952038796</v>
      </c>
      <c r="H92" s="100">
        <v>42557.126734382262</v>
      </c>
      <c r="I92" s="101">
        <v>27770.198499634866</v>
      </c>
      <c r="J92" s="96">
        <v>439.88581291907326</v>
      </c>
      <c r="L92" s="110">
        <f t="shared" si="2"/>
        <v>283817.53302794928</v>
      </c>
      <c r="M92" s="111"/>
      <c r="N92" s="112">
        <f t="shared" si="1"/>
        <v>164510.58570770003</v>
      </c>
      <c r="O92" s="106"/>
      <c r="P92" s="106"/>
      <c r="Q92" s="106"/>
      <c r="R92" s="106"/>
      <c r="S92" s="106"/>
      <c r="T92" s="106"/>
    </row>
    <row r="93" spans="1:20" ht="13.4" customHeight="1" x14ac:dyDescent="0.3">
      <c r="A93" s="107" t="s">
        <v>134</v>
      </c>
      <c r="B93" s="96">
        <v>253410.90752174199</v>
      </c>
      <c r="C93" s="96">
        <v>6347.0424218283206</v>
      </c>
      <c r="D93" s="96">
        <v>24585.573922857333</v>
      </c>
      <c r="E93" s="108">
        <v>0</v>
      </c>
      <c r="F93" s="109">
        <v>0</v>
      </c>
      <c r="G93" s="99">
        <v>121953.45897331776</v>
      </c>
      <c r="H93" s="100">
        <v>54935.404633871076</v>
      </c>
      <c r="I93" s="101">
        <v>29439.620261568078</v>
      </c>
      <c r="J93" s="96">
        <v>501.42733851158459</v>
      </c>
      <c r="L93" s="110">
        <f t="shared" si="2"/>
        <v>259447.35444466572</v>
      </c>
      <c r="M93" s="111"/>
      <c r="N93" s="112">
        <f t="shared" si="1"/>
        <v>165892.707482775</v>
      </c>
      <c r="O93" s="106"/>
      <c r="P93" s="106"/>
      <c r="Q93" s="106"/>
      <c r="R93" s="106"/>
      <c r="S93" s="106"/>
      <c r="T93" s="106"/>
    </row>
    <row r="94" spans="1:20" ht="13.4" customHeight="1" x14ac:dyDescent="0.3">
      <c r="A94" s="107" t="s">
        <v>135</v>
      </c>
      <c r="B94" s="96">
        <v>228514.73809998008</v>
      </c>
      <c r="C94" s="96">
        <v>9191.0641970391025</v>
      </c>
      <c r="D94" s="96">
        <v>18082.553276239792</v>
      </c>
      <c r="E94" s="108">
        <v>0</v>
      </c>
      <c r="F94" s="109">
        <v>0</v>
      </c>
      <c r="G94" s="99">
        <v>110957.30284890393</v>
      </c>
      <c r="H94" s="100">
        <v>44138.518223461462</v>
      </c>
      <c r="I94" s="101">
        <v>27548.297151961757</v>
      </c>
      <c r="J94" s="96">
        <v>420.43417645887268</v>
      </c>
      <c r="L94" s="110">
        <f t="shared" si="2"/>
        <v>259768.63838544779</v>
      </c>
      <c r="M94" s="111"/>
      <c r="N94" s="112">
        <f t="shared" si="1"/>
        <v>158443.60281374922</v>
      </c>
      <c r="O94" s="106"/>
      <c r="P94" s="106"/>
      <c r="Q94" s="106"/>
      <c r="R94" s="106"/>
      <c r="S94" s="106"/>
      <c r="T94" s="106"/>
    </row>
    <row r="95" spans="1:20" ht="13.4" customHeight="1" x14ac:dyDescent="0.3">
      <c r="A95" s="107" t="s">
        <v>136</v>
      </c>
      <c r="B95" s="96">
        <v>232495.0209121689</v>
      </c>
      <c r="C95" s="96">
        <v>10575.350195844119</v>
      </c>
      <c r="D95" s="96">
        <v>27246.332071964414</v>
      </c>
      <c r="E95" s="108">
        <v>0</v>
      </c>
      <c r="F95" s="109">
        <v>0</v>
      </c>
      <c r="G95" s="99">
        <v>114305.08459028778</v>
      </c>
      <c r="H95" s="100">
        <v>42455.652924384252</v>
      </c>
      <c r="I95" s="101">
        <v>28376.08710084312</v>
      </c>
      <c r="J95" s="96">
        <v>350.82652857996413</v>
      </c>
      <c r="L95" s="110">
        <f t="shared" si="2"/>
        <v>288473.90957976494</v>
      </c>
      <c r="M95" s="111"/>
      <c r="N95" s="112">
        <f t="shared" si="1"/>
        <v>156760.73751467204</v>
      </c>
      <c r="O95" s="106"/>
      <c r="P95" s="106"/>
      <c r="Q95" s="106"/>
      <c r="R95" s="106"/>
      <c r="S95" s="106"/>
      <c r="T95" s="106"/>
    </row>
    <row r="96" spans="1:20" ht="13.4" customHeight="1" x14ac:dyDescent="0.3">
      <c r="A96" s="107" t="s">
        <v>137</v>
      </c>
      <c r="B96" s="96">
        <v>250652.22731195641</v>
      </c>
      <c r="C96" s="96">
        <v>8974.141937197106</v>
      </c>
      <c r="D96" s="96">
        <v>21246.398459802163</v>
      </c>
      <c r="E96" s="108">
        <v>0</v>
      </c>
      <c r="F96" s="109">
        <v>0</v>
      </c>
      <c r="G96" s="99">
        <v>114305.08459028778</v>
      </c>
      <c r="H96" s="100">
        <v>47187.645223395069</v>
      </c>
      <c r="I96" s="101">
        <v>29561.939852618998</v>
      </c>
      <c r="J96" s="96">
        <v>359.82208059483509</v>
      </c>
      <c r="L96" s="110">
        <f t="shared" si="2"/>
        <v>268935.90254265419</v>
      </c>
      <c r="M96" s="111"/>
      <c r="N96" s="112">
        <f t="shared" si="1"/>
        <v>165719.09285181569</v>
      </c>
      <c r="O96" s="106"/>
      <c r="P96" s="106"/>
      <c r="Q96" s="106"/>
      <c r="R96" s="106"/>
      <c r="S96" s="106"/>
      <c r="T96" s="106"/>
    </row>
    <row r="97" spans="1:20" ht="13.4" customHeight="1" x14ac:dyDescent="0.3">
      <c r="A97" s="107" t="s">
        <v>138</v>
      </c>
      <c r="B97" s="96">
        <v>238715.36214565492</v>
      </c>
      <c r="C97" s="96">
        <v>7904.4347075615751</v>
      </c>
      <c r="D97" s="96">
        <v>20015.933081059549</v>
      </c>
      <c r="E97" s="108">
        <v>0</v>
      </c>
      <c r="F97" s="109">
        <v>0</v>
      </c>
      <c r="G97" s="99">
        <v>118531.4476284206</v>
      </c>
      <c r="H97" s="100">
        <v>49103.030762859475</v>
      </c>
      <c r="I97" s="101">
        <v>28403.472083914225</v>
      </c>
      <c r="J97" s="96">
        <v>374.56018057491866</v>
      </c>
      <c r="L97" s="110">
        <f t="shared" si="2"/>
        <v>322865.23268937122</v>
      </c>
      <c r="M97" s="111"/>
      <c r="N97" s="112">
        <f t="shared" si="1"/>
        <v>169013.75252229025</v>
      </c>
      <c r="O97" s="106"/>
      <c r="P97" s="106"/>
      <c r="Q97" s="106"/>
      <c r="R97" s="106"/>
      <c r="S97" s="106"/>
      <c r="T97" s="106"/>
    </row>
    <row r="98" spans="1:20" ht="13.4" customHeight="1" x14ac:dyDescent="0.3">
      <c r="A98" s="113" t="s">
        <v>139</v>
      </c>
      <c r="B98" s="114">
        <v>294944.86490075011</v>
      </c>
      <c r="C98" s="114">
        <v>10965.976233154086</v>
      </c>
      <c r="D98" s="114">
        <v>0</v>
      </c>
      <c r="E98" s="115">
        <v>0</v>
      </c>
      <c r="F98" s="116">
        <v>0</v>
      </c>
      <c r="G98" s="117">
        <v>119910.72175943077</v>
      </c>
      <c r="H98" s="118">
        <v>58346.309784618934</v>
      </c>
      <c r="I98" s="119">
        <v>29860.253601540193</v>
      </c>
      <c r="J98" s="114">
        <v>4916.7828453827251</v>
      </c>
      <c r="L98" s="120">
        <f t="shared" si="2"/>
        <v>290970.19186085102</v>
      </c>
      <c r="M98" s="121"/>
      <c r="N98" s="122">
        <f t="shared" si="1"/>
        <v>172857.09780825302</v>
      </c>
      <c r="O98" s="106"/>
      <c r="P98" s="106"/>
      <c r="Q98" s="106"/>
      <c r="R98" s="106"/>
      <c r="S98" s="106"/>
      <c r="T98" s="106"/>
    </row>
    <row r="99" spans="1:20" ht="13.4" customHeight="1" x14ac:dyDescent="0.3">
      <c r="A99" s="95" t="s">
        <v>140</v>
      </c>
      <c r="B99" s="102">
        <v>280004.21562769695</v>
      </c>
      <c r="C99" s="102">
        <v>6369.3155413928171</v>
      </c>
      <c r="D99" s="102">
        <v>14937.263493328022</v>
      </c>
      <c r="E99" s="97">
        <v>0</v>
      </c>
      <c r="F99" s="98">
        <v>0</v>
      </c>
      <c r="G99" s="123">
        <v>114510.78802363407</v>
      </c>
      <c r="H99" s="124">
        <v>54934.475204142596</v>
      </c>
      <c r="I99" s="125">
        <v>26697.437429462923</v>
      </c>
      <c r="J99" s="97">
        <v>0</v>
      </c>
      <c r="K99" s="126"/>
      <c r="L99" s="110">
        <f t="shared" si="2"/>
        <v>236215.95963619463</v>
      </c>
      <c r="M99" s="111"/>
      <c r="N99" s="112">
        <f t="shared" si="1"/>
        <v>161018.75456416386</v>
      </c>
      <c r="O99" s="106"/>
      <c r="P99" s="106"/>
      <c r="Q99" s="106"/>
      <c r="R99" s="106"/>
      <c r="S99" s="106"/>
      <c r="T99" s="106"/>
    </row>
    <row r="100" spans="1:20" ht="13.4" customHeight="1" x14ac:dyDescent="0.3">
      <c r="A100" s="107" t="s">
        <v>141</v>
      </c>
      <c r="B100" s="96">
        <v>214909.38060147379</v>
      </c>
      <c r="C100" s="96">
        <v>21064.462590453426</v>
      </c>
      <c r="D100" s="96">
        <v>13386.709154882823</v>
      </c>
      <c r="E100" s="108">
        <v>0</v>
      </c>
      <c r="F100" s="109">
        <v>0</v>
      </c>
      <c r="G100" s="99">
        <v>106084.27936002125</v>
      </c>
      <c r="H100" s="100">
        <v>40994.32383987253</v>
      </c>
      <c r="I100" s="127">
        <v>0</v>
      </c>
      <c r="J100" s="108">
        <v>0</v>
      </c>
      <c r="K100" s="126"/>
      <c r="L100" s="110">
        <f t="shared" si="2"/>
        <v>274300.33857797255</v>
      </c>
      <c r="M100" s="111"/>
      <c r="N100" s="112">
        <f t="shared" si="1"/>
        <v>153847.54033061143</v>
      </c>
      <c r="O100" s="106"/>
      <c r="P100" s="106"/>
      <c r="Q100" s="106"/>
      <c r="R100" s="106"/>
      <c r="S100" s="106"/>
      <c r="T100" s="106"/>
    </row>
    <row r="101" spans="1:20" ht="13.4" customHeight="1" x14ac:dyDescent="0.3">
      <c r="A101" s="107" t="s">
        <v>142</v>
      </c>
      <c r="B101" s="96">
        <v>239849.16683263629</v>
      </c>
      <c r="C101" s="96">
        <v>6009.6262364734775</v>
      </c>
      <c r="D101" s="96">
        <v>29735.145721303856</v>
      </c>
      <c r="E101" s="108">
        <v>0</v>
      </c>
      <c r="F101" s="109">
        <v>0</v>
      </c>
      <c r="G101" s="99">
        <v>112853.21649073889</v>
      </c>
      <c r="H101" s="100">
        <v>54510.057757418843</v>
      </c>
      <c r="I101" s="127">
        <v>0</v>
      </c>
      <c r="J101" s="108">
        <v>0</v>
      </c>
      <c r="K101" s="126"/>
      <c r="L101" s="110">
        <f t="shared" si="2"/>
        <v>279714.39952200756</v>
      </c>
      <c r="M101" s="111"/>
      <c r="N101" s="112">
        <f t="shared" si="1"/>
        <v>168256.65538073424</v>
      </c>
      <c r="O101" s="106"/>
      <c r="P101" s="106"/>
      <c r="Q101" s="106"/>
      <c r="R101" s="106"/>
      <c r="S101" s="106"/>
      <c r="T101" s="106"/>
    </row>
    <row r="102" spans="1:20" ht="13.4" customHeight="1" x14ac:dyDescent="0.3">
      <c r="A102" s="107" t="s">
        <v>143</v>
      </c>
      <c r="B102" s="96">
        <v>243969.62756423024</v>
      </c>
      <c r="C102" s="96">
        <v>5990.3737635265215</v>
      </c>
      <c r="D102" s="96">
        <v>-3960.3664608643694</v>
      </c>
      <c r="E102" s="108">
        <v>0</v>
      </c>
      <c r="F102" s="109">
        <v>0</v>
      </c>
      <c r="G102" s="99">
        <v>113746.59762331541</v>
      </c>
      <c r="H102" s="100">
        <v>46680.077009891793</v>
      </c>
      <c r="I102" s="127">
        <v>0</v>
      </c>
      <c r="J102" s="108">
        <v>0</v>
      </c>
      <c r="K102" s="126"/>
      <c r="L102" s="110">
        <f t="shared" si="2"/>
        <v>263413.89497444069</v>
      </c>
      <c r="M102" s="111"/>
      <c r="N102" s="112">
        <f t="shared" si="1"/>
        <v>163473.17931354974</v>
      </c>
      <c r="O102" s="106"/>
      <c r="P102" s="106"/>
      <c r="Q102" s="106"/>
      <c r="R102" s="106"/>
      <c r="S102" s="106"/>
      <c r="T102" s="106"/>
    </row>
    <row r="103" spans="1:20" ht="13.4" customHeight="1" x14ac:dyDescent="0.3">
      <c r="A103" s="107" t="s">
        <v>144</v>
      </c>
      <c r="B103" s="96">
        <v>261383.88767177856</v>
      </c>
      <c r="C103" s="96">
        <v>7312.753103631414</v>
      </c>
      <c r="D103" s="96">
        <v>13948.980946690564</v>
      </c>
      <c r="E103" s="108">
        <v>0</v>
      </c>
      <c r="F103" s="109">
        <v>0</v>
      </c>
      <c r="G103" s="99">
        <v>116793.10230365796</v>
      </c>
      <c r="H103" s="100">
        <v>50439.354710217085</v>
      </c>
      <c r="I103" s="127">
        <v>0</v>
      </c>
      <c r="J103" s="108">
        <v>0</v>
      </c>
      <c r="K103" s="126"/>
      <c r="L103" s="110">
        <f t="shared" si="2"/>
        <v>288770.79599017458</v>
      </c>
      <c r="M103" s="111"/>
      <c r="N103" s="112">
        <f t="shared" ref="N103:N166" si="3">G104+H103</f>
        <v>169617.70563632745</v>
      </c>
      <c r="O103" s="106"/>
      <c r="P103" s="106"/>
      <c r="Q103" s="106"/>
      <c r="R103" s="106"/>
      <c r="S103" s="106"/>
      <c r="T103" s="106"/>
    </row>
    <row r="104" spans="1:20" ht="13.4" customHeight="1" x14ac:dyDescent="0.3">
      <c r="A104" s="107" t="s">
        <v>145</v>
      </c>
      <c r="B104" s="96">
        <v>267509.0619398526</v>
      </c>
      <c r="C104" s="96">
        <v>4855.108544114717</v>
      </c>
      <c r="D104" s="96">
        <v>10124.145256588992</v>
      </c>
      <c r="E104" s="108">
        <v>0</v>
      </c>
      <c r="F104" s="109">
        <v>0</v>
      </c>
      <c r="G104" s="99">
        <v>119178.35092611036</v>
      </c>
      <c r="H104" s="100">
        <v>52942.076611564757</v>
      </c>
      <c r="I104" s="127">
        <v>0</v>
      </c>
      <c r="J104" s="108">
        <v>0</v>
      </c>
      <c r="K104" s="126"/>
      <c r="L104" s="110">
        <f t="shared" si="2"/>
        <v>288245.53541791142</v>
      </c>
      <c r="M104" s="111"/>
      <c r="N104" s="112">
        <f t="shared" si="3"/>
        <v>175249.61826993295</v>
      </c>
      <c r="O104" s="106"/>
      <c r="P104" s="106"/>
      <c r="Q104" s="106"/>
      <c r="R104" s="106"/>
      <c r="S104" s="106"/>
      <c r="T104" s="106"/>
    </row>
    <row r="105" spans="1:20" ht="13.4" customHeight="1" x14ac:dyDescent="0.3">
      <c r="A105" s="107" t="s">
        <v>146</v>
      </c>
      <c r="B105" s="96">
        <v>273266.28161720769</v>
      </c>
      <c r="C105" s="96">
        <v>3911.6045940383724</v>
      </c>
      <c r="D105" s="96">
        <v>10648.808338312423</v>
      </c>
      <c r="E105" s="108">
        <v>0</v>
      </c>
      <c r="F105" s="109">
        <v>0</v>
      </c>
      <c r="G105" s="99">
        <v>122307.54165836819</v>
      </c>
      <c r="H105" s="100">
        <v>50557.458673570996</v>
      </c>
      <c r="I105" s="127">
        <v>0</v>
      </c>
      <c r="J105" s="108">
        <v>0</v>
      </c>
      <c r="K105" s="126"/>
      <c r="L105" s="110">
        <f t="shared" si="2"/>
        <v>287906.69189404504</v>
      </c>
      <c r="M105" s="111"/>
      <c r="N105" s="112">
        <f t="shared" si="3"/>
        <v>169662.55062072628</v>
      </c>
      <c r="O105" s="106"/>
      <c r="P105" s="106"/>
      <c r="Q105" s="106"/>
      <c r="R105" s="106"/>
      <c r="S105" s="106"/>
      <c r="T105" s="106"/>
    </row>
    <row r="106" spans="1:20" ht="13.4" customHeight="1" x14ac:dyDescent="0.3">
      <c r="A106" s="107" t="s">
        <v>147</v>
      </c>
      <c r="B106" s="96">
        <v>273346.27896169422</v>
      </c>
      <c r="C106" s="96">
        <v>4510.8212175529443</v>
      </c>
      <c r="D106" s="96">
        <v>13443.53714399522</v>
      </c>
      <c r="E106" s="108">
        <v>0</v>
      </c>
      <c r="F106" s="109">
        <v>0</v>
      </c>
      <c r="G106" s="99">
        <v>119105.09194715528</v>
      </c>
      <c r="H106" s="100">
        <v>41418.475735245302</v>
      </c>
      <c r="I106" s="127">
        <v>0</v>
      </c>
      <c r="J106" s="108">
        <v>0</v>
      </c>
      <c r="K106" s="126"/>
      <c r="L106" s="110">
        <f t="shared" si="2"/>
        <v>285841.73139480845</v>
      </c>
      <c r="M106" s="111"/>
      <c r="N106" s="112">
        <f t="shared" si="3"/>
        <v>158110.46936201287</v>
      </c>
      <c r="O106" s="106"/>
      <c r="P106" s="106"/>
      <c r="Q106" s="106"/>
      <c r="R106" s="106"/>
      <c r="S106" s="106"/>
      <c r="T106" s="106"/>
    </row>
    <row r="107" spans="1:20" ht="13.4" customHeight="1" x14ac:dyDescent="0.3">
      <c r="A107" s="107" t="s">
        <v>148</v>
      </c>
      <c r="B107" s="96">
        <v>267887.37303326029</v>
      </c>
      <c r="C107" s="96">
        <v>4803.4920002655517</v>
      </c>
      <c r="D107" s="96">
        <v>11949.810794662417</v>
      </c>
      <c r="E107" s="108">
        <v>0</v>
      </c>
      <c r="F107" s="109">
        <v>0</v>
      </c>
      <c r="G107" s="99">
        <v>116691.99362676758</v>
      </c>
      <c r="H107" s="100">
        <v>55139.447653189934</v>
      </c>
      <c r="I107" s="127">
        <v>0</v>
      </c>
      <c r="J107" s="108">
        <v>0</v>
      </c>
      <c r="K107" s="126"/>
      <c r="L107" s="110">
        <f t="shared" si="2"/>
        <v>296076.77753435564</v>
      </c>
      <c r="M107" s="111"/>
      <c r="N107" s="112">
        <f t="shared" si="3"/>
        <v>176263.95804288654</v>
      </c>
      <c r="O107" s="106"/>
      <c r="P107" s="106"/>
      <c r="Q107" s="106"/>
      <c r="R107" s="106"/>
      <c r="S107" s="106"/>
      <c r="T107" s="106"/>
    </row>
    <row r="108" spans="1:20" ht="13.4" customHeight="1" x14ac:dyDescent="0.3">
      <c r="A108" s="107" t="s">
        <v>149</v>
      </c>
      <c r="B108" s="96">
        <v>279323.47473942768</v>
      </c>
      <c r="C108" s="96">
        <v>5344.3869083183954</v>
      </c>
      <c r="D108" s="96">
        <v>12945.628360884284</v>
      </c>
      <c r="E108" s="108">
        <v>0</v>
      </c>
      <c r="F108" s="109">
        <v>0</v>
      </c>
      <c r="G108" s="99">
        <v>121124.5103896966</v>
      </c>
      <c r="H108" s="100">
        <v>46688.939786231153</v>
      </c>
      <c r="I108" s="127">
        <v>0</v>
      </c>
      <c r="J108" s="108">
        <v>0</v>
      </c>
      <c r="K108" s="126"/>
      <c r="L108" s="110">
        <f t="shared" si="2"/>
        <v>303680.67450043146</v>
      </c>
      <c r="M108" s="111"/>
      <c r="N108" s="112">
        <f t="shared" si="3"/>
        <v>167812.15561309166</v>
      </c>
      <c r="O108" s="106"/>
      <c r="P108" s="106"/>
      <c r="Q108" s="106"/>
      <c r="R108" s="106"/>
      <c r="S108" s="106"/>
      <c r="T108" s="106"/>
    </row>
    <row r="109" spans="1:20" ht="13.4" customHeight="1" x14ac:dyDescent="0.3">
      <c r="A109" s="107" t="s">
        <v>150</v>
      </c>
      <c r="B109" s="96">
        <v>285390.65923122881</v>
      </c>
      <c r="C109" s="96">
        <v>6007.6677952599084</v>
      </c>
      <c r="D109" s="96">
        <v>11102.569209320851</v>
      </c>
      <c r="E109" s="108">
        <v>0</v>
      </c>
      <c r="F109" s="109">
        <v>0</v>
      </c>
      <c r="G109" s="99">
        <v>121123.21582686051</v>
      </c>
      <c r="H109" s="100">
        <v>48670.483967337183</v>
      </c>
      <c r="I109" s="127">
        <v>0</v>
      </c>
      <c r="J109" s="108">
        <v>0</v>
      </c>
      <c r="K109" s="126"/>
      <c r="L109" s="110">
        <f t="shared" si="2"/>
        <v>399083.44951204938</v>
      </c>
      <c r="M109" s="111"/>
      <c r="N109" s="112">
        <f t="shared" si="3"/>
        <v>209165.27252207394</v>
      </c>
      <c r="O109" s="106"/>
      <c r="P109" s="106"/>
      <c r="Q109" s="106"/>
      <c r="R109" s="106"/>
      <c r="S109" s="106"/>
      <c r="T109" s="106"/>
    </row>
    <row r="110" spans="1:20" ht="13.4" customHeight="1" x14ac:dyDescent="0.3">
      <c r="A110" s="113" t="s">
        <v>151</v>
      </c>
      <c r="B110" s="114">
        <v>381973.21250746859</v>
      </c>
      <c r="C110" s="114">
        <v>142475.07136692558</v>
      </c>
      <c r="D110" s="114">
        <v>15103.233087698334</v>
      </c>
      <c r="E110" s="115">
        <v>0</v>
      </c>
      <c r="F110" s="116">
        <v>0</v>
      </c>
      <c r="G110" s="117">
        <v>160494.78855473676</v>
      </c>
      <c r="H110" s="118">
        <v>59109.141605257908</v>
      </c>
      <c r="I110" s="128">
        <v>0</v>
      </c>
      <c r="J110" s="115">
        <v>0</v>
      </c>
      <c r="K110" s="126"/>
      <c r="L110" s="120">
        <f t="shared" si="2"/>
        <v>430321.84823740297</v>
      </c>
      <c r="M110" s="121"/>
      <c r="N110" s="122">
        <f t="shared" si="3"/>
        <v>182993.29194918027</v>
      </c>
      <c r="O110" s="106"/>
      <c r="P110" s="106"/>
      <c r="Q110" s="106"/>
      <c r="R110" s="106"/>
      <c r="S110" s="106"/>
      <c r="T110" s="106"/>
    </row>
    <row r="111" spans="1:20" ht="13.4" customHeight="1" x14ac:dyDescent="0.3">
      <c r="A111" s="95" t="s">
        <v>152</v>
      </c>
      <c r="B111" s="102">
        <v>272743.54378277902</v>
      </c>
      <c r="C111" s="102">
        <v>8794.8947752771674</v>
      </c>
      <c r="D111" s="102">
        <v>13934.541591980349</v>
      </c>
      <c r="E111" s="129">
        <v>3.2910110867689038E-2</v>
      </c>
      <c r="F111" s="124">
        <v>0</v>
      </c>
      <c r="G111" s="123">
        <v>123884.15034392237</v>
      </c>
      <c r="H111" s="124">
        <v>58410.641970391029</v>
      </c>
      <c r="I111" s="127">
        <v>0</v>
      </c>
      <c r="J111" s="108">
        <v>0</v>
      </c>
      <c r="K111" s="126"/>
      <c r="L111" s="110">
        <f t="shared" si="2"/>
        <v>263496.97935338248</v>
      </c>
      <c r="M111" s="130">
        <f t="shared" ref="M111:M174" si="4">E112+F111</f>
        <v>14519.359438690832</v>
      </c>
      <c r="N111" s="112">
        <f t="shared" si="3"/>
        <v>182440.00437923669</v>
      </c>
      <c r="O111" s="106"/>
      <c r="P111" s="106"/>
      <c r="Q111" s="106"/>
      <c r="R111" s="106"/>
      <c r="S111" s="106"/>
      <c r="T111" s="106"/>
    </row>
    <row r="112" spans="1:20" ht="13.4" customHeight="1" x14ac:dyDescent="0.3">
      <c r="A112" s="107" t="s">
        <v>153</v>
      </c>
      <c r="B112" s="96">
        <v>240767.54298612499</v>
      </c>
      <c r="C112" s="96">
        <v>27747.825798313748</v>
      </c>
      <c r="D112" s="96">
        <v>13934.574785899224</v>
      </c>
      <c r="E112" s="131">
        <v>14519.359438690832</v>
      </c>
      <c r="F112" s="100">
        <v>1005.9963705769102</v>
      </c>
      <c r="G112" s="99">
        <v>124029.36240884566</v>
      </c>
      <c r="H112" s="100">
        <v>58410.708358228774</v>
      </c>
      <c r="I112" s="127">
        <v>0</v>
      </c>
      <c r="J112" s="108">
        <v>0</v>
      </c>
      <c r="K112" s="126"/>
      <c r="L112" s="110">
        <f t="shared" si="2"/>
        <v>301453.19657438761</v>
      </c>
      <c r="M112" s="132">
        <f t="shared" si="4"/>
        <v>21445.362964880835</v>
      </c>
      <c r="N112" s="112">
        <f t="shared" si="3"/>
        <v>184546.59132337698</v>
      </c>
      <c r="O112" s="106"/>
      <c r="P112" s="106"/>
      <c r="Q112" s="106"/>
      <c r="R112" s="106"/>
      <c r="S112" s="106"/>
      <c r="T112" s="106"/>
    </row>
    <row r="113" spans="1:20" ht="13.4" customHeight="1" x14ac:dyDescent="0.3">
      <c r="A113" s="107" t="s">
        <v>154</v>
      </c>
      <c r="B113" s="96">
        <v>259770.79599017464</v>
      </c>
      <c r="C113" s="96">
        <v>10924.384252804886</v>
      </c>
      <c r="D113" s="96">
        <v>7158.4345747858988</v>
      </c>
      <c r="E113" s="131">
        <v>20439.366594303923</v>
      </c>
      <c r="F113" s="100">
        <v>1359.4173883024635</v>
      </c>
      <c r="G113" s="99">
        <v>126135.88296514821</v>
      </c>
      <c r="H113" s="100">
        <v>49795.093938790407</v>
      </c>
      <c r="I113" s="127">
        <v>0</v>
      </c>
      <c r="J113" s="108">
        <v>0</v>
      </c>
      <c r="K113" s="126"/>
      <c r="L113" s="110">
        <f t="shared" si="2"/>
        <v>290572.06399787555</v>
      </c>
      <c r="M113" s="132">
        <f t="shared" si="4"/>
        <v>25794.115077009894</v>
      </c>
      <c r="N113" s="112">
        <f t="shared" si="3"/>
        <v>180870.1127271571</v>
      </c>
      <c r="O113" s="106"/>
      <c r="P113" s="106"/>
      <c r="Q113" s="106"/>
      <c r="R113" s="106"/>
      <c r="S113" s="106"/>
      <c r="T113" s="106"/>
    </row>
    <row r="114" spans="1:20" ht="13.4" customHeight="1" x14ac:dyDescent="0.3">
      <c r="A114" s="107" t="s">
        <v>155</v>
      </c>
      <c r="B114" s="96">
        <v>272489.24517028476</v>
      </c>
      <c r="C114" s="96">
        <v>8400.2522737834424</v>
      </c>
      <c r="D114" s="96">
        <v>10962.42448383456</v>
      </c>
      <c r="E114" s="131">
        <v>24434.697688707431</v>
      </c>
      <c r="F114" s="100">
        <v>1644.9674530306047</v>
      </c>
      <c r="G114" s="99">
        <v>131075.01878836669</v>
      </c>
      <c r="H114" s="100">
        <v>58410.675164309898</v>
      </c>
      <c r="I114" s="127">
        <v>0</v>
      </c>
      <c r="J114" s="108">
        <v>0</v>
      </c>
      <c r="K114" s="126"/>
      <c r="L114" s="110">
        <f t="shared" si="2"/>
        <v>300764.85427869612</v>
      </c>
      <c r="M114" s="132">
        <f t="shared" si="4"/>
        <v>29664.620879970786</v>
      </c>
      <c r="N114" s="112">
        <f t="shared" si="3"/>
        <v>191899.14391733933</v>
      </c>
      <c r="O114" s="106"/>
      <c r="P114" s="106"/>
      <c r="Q114" s="106"/>
      <c r="R114" s="106"/>
      <c r="S114" s="106"/>
      <c r="T114" s="106"/>
    </row>
    <row r="115" spans="1:20" ht="13.4" customHeight="1" x14ac:dyDescent="0.3">
      <c r="A115" s="107" t="s">
        <v>156</v>
      </c>
      <c r="B115" s="96">
        <v>281402.17752107815</v>
      </c>
      <c r="C115" s="96">
        <v>9964.5157007236248</v>
      </c>
      <c r="D115" s="96">
        <v>12892.98280555002</v>
      </c>
      <c r="E115" s="131">
        <v>28019.653426940182</v>
      </c>
      <c r="F115" s="100">
        <v>1882.0730508530835</v>
      </c>
      <c r="G115" s="99">
        <v>133488.46875302945</v>
      </c>
      <c r="H115" s="100">
        <v>58410.708358228774</v>
      </c>
      <c r="I115" s="127">
        <v>0</v>
      </c>
      <c r="J115" s="108">
        <v>0</v>
      </c>
      <c r="K115" s="126"/>
      <c r="L115" s="110">
        <f t="shared" si="2"/>
        <v>308119.59768970328</v>
      </c>
      <c r="M115" s="132">
        <f t="shared" si="4"/>
        <v>33137.458586271001</v>
      </c>
      <c r="N115" s="112">
        <f t="shared" si="3"/>
        <v>195761.82491541712</v>
      </c>
      <c r="O115" s="106"/>
      <c r="P115" s="106"/>
      <c r="Q115" s="106"/>
      <c r="R115" s="106"/>
      <c r="S115" s="106"/>
      <c r="T115" s="106"/>
    </row>
    <row r="116" spans="1:20" ht="13.4" customHeight="1" x14ac:dyDescent="0.3">
      <c r="A116" s="107" t="s">
        <v>157</v>
      </c>
      <c r="B116" s="96">
        <v>285262.09918342961</v>
      </c>
      <c r="C116" s="96">
        <v>11992.299010821218</v>
      </c>
      <c r="D116" s="96">
        <v>12095.233353249683</v>
      </c>
      <c r="E116" s="131">
        <v>31255.385535417914</v>
      </c>
      <c r="F116" s="100">
        <v>2042.7380322644888</v>
      </c>
      <c r="G116" s="99">
        <v>137351.11655718836</v>
      </c>
      <c r="H116" s="100">
        <v>58410.675164309898</v>
      </c>
      <c r="I116" s="127">
        <v>0</v>
      </c>
      <c r="J116" s="108">
        <v>0</v>
      </c>
      <c r="K116" s="126"/>
      <c r="L116" s="110">
        <f t="shared" si="2"/>
        <v>320181.10602137691</v>
      </c>
      <c r="M116" s="132">
        <f t="shared" si="4"/>
        <v>33432.186391157134</v>
      </c>
      <c r="N116" s="112">
        <f t="shared" si="3"/>
        <v>201224.76382154395</v>
      </c>
      <c r="O116" s="106"/>
      <c r="P116" s="106"/>
      <c r="Q116" s="106"/>
      <c r="R116" s="106"/>
      <c r="S116" s="106"/>
      <c r="T116" s="106"/>
    </row>
    <row r="117" spans="1:20" ht="13.4" customHeight="1" x14ac:dyDescent="0.3">
      <c r="A117" s="107" t="s">
        <v>158</v>
      </c>
      <c r="B117" s="96">
        <v>296093.57365730603</v>
      </c>
      <c r="C117" s="96">
        <v>10983.436234481844</v>
      </c>
      <c r="D117" s="96">
        <v>13563.134833698467</v>
      </c>
      <c r="E117" s="131">
        <v>31389.448358892649</v>
      </c>
      <c r="F117" s="100">
        <v>2421.3057618004386</v>
      </c>
      <c r="G117" s="99">
        <v>142814.08865723407</v>
      </c>
      <c r="H117" s="100">
        <v>58410.675164309898</v>
      </c>
      <c r="I117" s="127">
        <v>0</v>
      </c>
      <c r="J117" s="108">
        <v>0</v>
      </c>
      <c r="K117" s="126"/>
      <c r="L117" s="110">
        <f t="shared" si="2"/>
        <v>327730.79731793131</v>
      </c>
      <c r="M117" s="132">
        <f t="shared" si="4"/>
        <v>35541.666560446123</v>
      </c>
      <c r="N117" s="112">
        <f t="shared" si="3"/>
        <v>198018.68224225962</v>
      </c>
      <c r="O117" s="106"/>
      <c r="P117" s="106"/>
      <c r="Q117" s="106"/>
      <c r="R117" s="106"/>
      <c r="S117" s="106"/>
      <c r="T117" s="106"/>
    </row>
    <row r="118" spans="1:20" ht="13.4" customHeight="1" x14ac:dyDescent="0.3">
      <c r="A118" s="107" t="s">
        <v>159</v>
      </c>
      <c r="B118" s="96">
        <v>303184.22624975099</v>
      </c>
      <c r="C118" s="96">
        <v>5088.7273451503679</v>
      </c>
      <c r="D118" s="96">
        <v>13875.091283276903</v>
      </c>
      <c r="E118" s="131">
        <v>33120.360798645685</v>
      </c>
      <c r="F118" s="100">
        <v>2334.3662172210052</v>
      </c>
      <c r="G118" s="99">
        <v>139608.00707794973</v>
      </c>
      <c r="H118" s="100">
        <v>58410.675164309898</v>
      </c>
      <c r="I118" s="127">
        <v>0</v>
      </c>
      <c r="J118" s="108">
        <v>0</v>
      </c>
      <c r="K118" s="126"/>
      <c r="L118" s="110">
        <f t="shared" si="2"/>
        <v>319961.86018721369</v>
      </c>
      <c r="M118" s="132">
        <f t="shared" si="4"/>
        <v>35308.771706499363</v>
      </c>
      <c r="N118" s="112">
        <f t="shared" si="3"/>
        <v>194937.83446369768</v>
      </c>
      <c r="O118" s="106"/>
      <c r="P118" s="106"/>
      <c r="Q118" s="106"/>
      <c r="R118" s="106"/>
      <c r="S118" s="106"/>
      <c r="T118" s="106"/>
    </row>
    <row r="119" spans="1:20" ht="13.4" customHeight="1" x14ac:dyDescent="0.3">
      <c r="A119" s="107" t="s">
        <v>160</v>
      </c>
      <c r="B119" s="96">
        <v>300998.04155878641</v>
      </c>
      <c r="C119" s="96">
        <v>7360.4527650534419</v>
      </c>
      <c r="D119" s="96">
        <v>13939.78623116245</v>
      </c>
      <c r="E119" s="131">
        <v>32974.405489278361</v>
      </c>
      <c r="F119" s="100">
        <v>2342.0319448317068</v>
      </c>
      <c r="G119" s="99">
        <v>136527.1592993878</v>
      </c>
      <c r="H119" s="100">
        <v>58410.641970391029</v>
      </c>
      <c r="I119" s="127">
        <v>0</v>
      </c>
      <c r="J119" s="108">
        <v>0</v>
      </c>
      <c r="K119" s="126"/>
      <c r="L119" s="110">
        <f t="shared" si="2"/>
        <v>334537.67509792198</v>
      </c>
      <c r="M119" s="132">
        <f t="shared" si="4"/>
        <v>35569.296525924459</v>
      </c>
      <c r="N119" s="112">
        <f t="shared" si="3"/>
        <v>200248.06515757626</v>
      </c>
      <c r="O119" s="106"/>
      <c r="P119" s="106"/>
      <c r="Q119" s="106"/>
      <c r="R119" s="106"/>
      <c r="S119" s="106"/>
      <c r="T119" s="106"/>
    </row>
    <row r="120" spans="1:20" ht="13.4" customHeight="1" x14ac:dyDescent="0.3">
      <c r="A120" s="107" t="s">
        <v>161</v>
      </c>
      <c r="B120" s="96">
        <v>313237.43610170612</v>
      </c>
      <c r="C120" s="96">
        <v>6915.1563433578976</v>
      </c>
      <c r="D120" s="96">
        <v>14007.833764854278</v>
      </c>
      <c r="E120" s="131">
        <v>33227.26458109275</v>
      </c>
      <c r="F120" s="100">
        <v>2366.7978430591525</v>
      </c>
      <c r="G120" s="99">
        <v>141837.42318718522</v>
      </c>
      <c r="H120" s="100">
        <v>58410.675164309898</v>
      </c>
      <c r="I120" s="127">
        <v>0</v>
      </c>
      <c r="J120" s="108">
        <v>0</v>
      </c>
      <c r="K120" s="126"/>
      <c r="L120" s="110">
        <f t="shared" si="2"/>
        <v>334486.25771758612</v>
      </c>
      <c r="M120" s="132">
        <f t="shared" si="4"/>
        <v>24833.669486490075</v>
      </c>
      <c r="N120" s="112">
        <f t="shared" si="3"/>
        <v>200629.40467115754</v>
      </c>
      <c r="O120" s="106"/>
      <c r="P120" s="106"/>
      <c r="Q120" s="106"/>
      <c r="R120" s="106"/>
      <c r="S120" s="106"/>
      <c r="T120" s="106"/>
    </row>
    <row r="121" spans="1:20" ht="13.4" customHeight="1" x14ac:dyDescent="0.3">
      <c r="A121" s="107" t="s">
        <v>162</v>
      </c>
      <c r="B121" s="96">
        <v>313563.26760937396</v>
      </c>
      <c r="C121" s="96">
        <v>1739.5273185952333</v>
      </c>
      <c r="D121" s="96">
        <v>10249.485494257451</v>
      </c>
      <c r="E121" s="131">
        <v>22466.871643430921</v>
      </c>
      <c r="F121" s="100">
        <v>2434.4958942441735</v>
      </c>
      <c r="G121" s="99">
        <v>142218.72950684762</v>
      </c>
      <c r="H121" s="100">
        <v>58410.675164309898</v>
      </c>
      <c r="I121" s="127">
        <v>0</v>
      </c>
      <c r="J121" s="108">
        <v>0</v>
      </c>
      <c r="K121" s="126"/>
      <c r="L121" s="110">
        <f t="shared" si="2"/>
        <v>362152.26050587534</v>
      </c>
      <c r="M121" s="132">
        <f t="shared" si="4"/>
        <v>38657.905872336181</v>
      </c>
      <c r="N121" s="112">
        <f t="shared" si="3"/>
        <v>235807.86125924956</v>
      </c>
      <c r="O121" s="106"/>
      <c r="P121" s="106"/>
      <c r="Q121" s="106"/>
      <c r="R121" s="106"/>
      <c r="S121" s="106"/>
      <c r="T121" s="106"/>
    </row>
    <row r="122" spans="1:20" ht="13.4" customHeight="1" x14ac:dyDescent="0.3">
      <c r="A122" s="113" t="s">
        <v>163</v>
      </c>
      <c r="B122" s="114">
        <v>350163.24769302265</v>
      </c>
      <c r="C122" s="114">
        <v>119388.66759609638</v>
      </c>
      <c r="D122" s="114">
        <v>14168.558720042487</v>
      </c>
      <c r="E122" s="133">
        <v>36223.409978092008</v>
      </c>
      <c r="F122" s="118">
        <v>4326.6185686782173</v>
      </c>
      <c r="G122" s="117">
        <v>177397.18609493965</v>
      </c>
      <c r="H122" s="118">
        <v>58412.06930890261</v>
      </c>
      <c r="I122" s="128">
        <v>0</v>
      </c>
      <c r="J122" s="115">
        <v>0</v>
      </c>
      <c r="K122" s="126"/>
      <c r="L122" s="120">
        <f t="shared" si="2"/>
        <v>413377.75651278242</v>
      </c>
      <c r="M122" s="134">
        <f t="shared" si="4"/>
        <v>40118.824636526588</v>
      </c>
      <c r="N122" s="122">
        <f t="shared" si="3"/>
        <v>197800.23899621589</v>
      </c>
      <c r="O122" s="106"/>
      <c r="P122" s="106"/>
      <c r="Q122" s="106"/>
      <c r="R122" s="106"/>
      <c r="S122" s="106"/>
      <c r="T122" s="106"/>
    </row>
    <row r="123" spans="1:20" ht="13.4" customHeight="1" x14ac:dyDescent="0.3">
      <c r="A123" s="95" t="s">
        <v>164</v>
      </c>
      <c r="B123" s="102">
        <v>279820.53019664361</v>
      </c>
      <c r="C123" s="102">
        <v>35250.423228059299</v>
      </c>
      <c r="D123" s="102">
        <v>13123.642619815973</v>
      </c>
      <c r="E123" s="129">
        <v>35792.206067848369</v>
      </c>
      <c r="F123" s="124">
        <v>0</v>
      </c>
      <c r="G123" s="123">
        <v>139388.16968731329</v>
      </c>
      <c r="H123" s="124">
        <v>64749.883821283933</v>
      </c>
      <c r="I123" s="127">
        <v>0</v>
      </c>
      <c r="J123" s="108">
        <v>0</v>
      </c>
      <c r="K123" s="126"/>
      <c r="L123" s="110">
        <f t="shared" si="2"/>
        <v>343544.52190552012</v>
      </c>
      <c r="M123" s="130">
        <f t="shared" si="4"/>
        <v>23456.515966274972</v>
      </c>
      <c r="N123" s="112">
        <f t="shared" si="3"/>
        <v>197943.13881696871</v>
      </c>
      <c r="O123" s="106"/>
      <c r="P123" s="106"/>
      <c r="Q123" s="106"/>
      <c r="R123" s="106"/>
      <c r="S123" s="106"/>
      <c r="T123" s="106"/>
    </row>
    <row r="124" spans="1:20" ht="13.4" customHeight="1" x14ac:dyDescent="0.3">
      <c r="A124" s="107" t="s">
        <v>165</v>
      </c>
      <c r="B124" s="96">
        <v>295170.45605764486</v>
      </c>
      <c r="C124" s="96">
        <v>9751.4305209685645</v>
      </c>
      <c r="D124" s="96">
        <v>13282.458939696568</v>
      </c>
      <c r="E124" s="131">
        <v>23456.515966274972</v>
      </c>
      <c r="F124" s="100">
        <v>3951.2713270928766</v>
      </c>
      <c r="G124" s="99">
        <v>133193.25499568478</v>
      </c>
      <c r="H124" s="100">
        <v>63986.357299342759</v>
      </c>
      <c r="I124" s="127">
        <v>0</v>
      </c>
      <c r="J124" s="108">
        <v>0</v>
      </c>
      <c r="K124" s="126"/>
      <c r="L124" s="110">
        <f t="shared" si="2"/>
        <v>324321.51236684155</v>
      </c>
      <c r="M124" s="132">
        <f t="shared" si="4"/>
        <v>55395.737900816574</v>
      </c>
      <c r="N124" s="112">
        <f t="shared" si="3"/>
        <v>201696.83993892316</v>
      </c>
      <c r="O124" s="106"/>
      <c r="P124" s="106"/>
      <c r="Q124" s="106"/>
      <c r="R124" s="106"/>
      <c r="S124" s="106"/>
      <c r="T124" s="106"/>
    </row>
    <row r="125" spans="1:20" ht="13.4" customHeight="1" x14ac:dyDescent="0.3">
      <c r="A125" s="107" t="s">
        <v>166</v>
      </c>
      <c r="B125" s="96">
        <v>301287.62290617643</v>
      </c>
      <c r="C125" s="96">
        <v>13961.509486619616</v>
      </c>
      <c r="D125" s="96">
        <v>11957.16293097935</v>
      </c>
      <c r="E125" s="131">
        <v>51444.466573723694</v>
      </c>
      <c r="F125" s="100">
        <v>3393.9122352784971</v>
      </c>
      <c r="G125" s="99">
        <v>137710.48263958041</v>
      </c>
      <c r="H125" s="100">
        <v>64032.430458739953</v>
      </c>
      <c r="I125" s="127">
        <v>0</v>
      </c>
      <c r="J125" s="108">
        <v>0</v>
      </c>
      <c r="K125" s="126"/>
      <c r="L125" s="110">
        <f t="shared" si="2"/>
        <v>321564.19651346264</v>
      </c>
      <c r="M125" s="132">
        <f t="shared" si="4"/>
        <v>49956.748323707085</v>
      </c>
      <c r="N125" s="112">
        <f t="shared" si="3"/>
        <v>199439.46756954124</v>
      </c>
      <c r="O125" s="106"/>
      <c r="P125" s="106"/>
      <c r="Q125" s="106"/>
      <c r="R125" s="106"/>
      <c r="S125" s="106"/>
      <c r="T125" s="106"/>
    </row>
    <row r="126" spans="1:20" ht="13.4" customHeight="1" x14ac:dyDescent="0.3">
      <c r="A126" s="107" t="s">
        <v>167</v>
      </c>
      <c r="B126" s="96">
        <v>295645.52409586369</v>
      </c>
      <c r="C126" s="96">
        <v>10583.468298201582</v>
      </c>
      <c r="D126" s="96">
        <v>13172.695725565616</v>
      </c>
      <c r="E126" s="131">
        <v>46562.836088428587</v>
      </c>
      <c r="F126" s="100">
        <v>3297.5834827059689</v>
      </c>
      <c r="G126" s="99">
        <v>135407.03711080129</v>
      </c>
      <c r="H126" s="100">
        <v>63991.00444798512</v>
      </c>
      <c r="I126" s="127">
        <v>0</v>
      </c>
      <c r="J126" s="108">
        <v>0</v>
      </c>
      <c r="K126" s="126"/>
      <c r="L126" s="110">
        <f t="shared" si="2"/>
        <v>340372.05960529868</v>
      </c>
      <c r="M126" s="132">
        <f t="shared" si="4"/>
        <v>39027.584146584333</v>
      </c>
      <c r="N126" s="112">
        <f t="shared" si="3"/>
        <v>207700.92279094466</v>
      </c>
      <c r="O126" s="106"/>
      <c r="P126" s="106"/>
      <c r="Q126" s="106"/>
      <c r="R126" s="106"/>
      <c r="S126" s="106"/>
      <c r="T126" s="106"/>
    </row>
    <row r="127" spans="1:20" ht="13.4" customHeight="1" x14ac:dyDescent="0.3">
      <c r="A127" s="107" t="s">
        <v>168</v>
      </c>
      <c r="B127" s="96">
        <v>316615.89558153151</v>
      </c>
      <c r="C127" s="96">
        <v>13640.306041213587</v>
      </c>
      <c r="D127" s="96">
        <v>13476.007929484036</v>
      </c>
      <c r="E127" s="131">
        <v>35730.000663878367</v>
      </c>
      <c r="F127" s="100">
        <v>3172.2432450375077</v>
      </c>
      <c r="G127" s="99">
        <v>143709.91834295954</v>
      </c>
      <c r="H127" s="100">
        <v>63872.236606253726</v>
      </c>
      <c r="I127" s="127">
        <v>0</v>
      </c>
      <c r="J127" s="108">
        <v>0</v>
      </c>
      <c r="K127" s="126"/>
      <c r="L127" s="110">
        <f t="shared" si="2"/>
        <v>352771.42465276096</v>
      </c>
      <c r="M127" s="132">
        <f t="shared" si="4"/>
        <v>53732.523401712795</v>
      </c>
      <c r="N127" s="112">
        <f t="shared" si="3"/>
        <v>217368.81763260969</v>
      </c>
      <c r="O127" s="106"/>
      <c r="P127" s="106"/>
      <c r="Q127" s="106"/>
      <c r="R127" s="106"/>
      <c r="S127" s="106"/>
      <c r="T127" s="106"/>
    </row>
    <row r="128" spans="1:20" ht="13.4" customHeight="1" x14ac:dyDescent="0.3">
      <c r="A128" s="107" t="s">
        <v>169</v>
      </c>
      <c r="B128" s="96">
        <v>325655.11068206339</v>
      </c>
      <c r="C128" s="96">
        <v>11145.164397002958</v>
      </c>
      <c r="D128" s="96">
        <v>13416.997561765553</v>
      </c>
      <c r="E128" s="131">
        <v>50560.28015667529</v>
      </c>
      <c r="F128" s="100">
        <v>3413.1647082254531</v>
      </c>
      <c r="G128" s="99">
        <v>153496.58102635597</v>
      </c>
      <c r="H128" s="100">
        <v>63712.424483834562</v>
      </c>
      <c r="I128" s="127">
        <v>0</v>
      </c>
      <c r="J128" s="108">
        <v>0</v>
      </c>
      <c r="K128" s="126"/>
      <c r="L128" s="110">
        <f t="shared" si="2"/>
        <v>353922.86869911244</v>
      </c>
      <c r="M128" s="132">
        <f t="shared" si="4"/>
        <v>43645.422558587248</v>
      </c>
      <c r="N128" s="112">
        <f t="shared" si="3"/>
        <v>217881.7997742813</v>
      </c>
      <c r="O128" s="106"/>
      <c r="P128" s="106"/>
      <c r="Q128" s="106"/>
      <c r="R128" s="106"/>
      <c r="S128" s="106"/>
      <c r="T128" s="106"/>
    </row>
    <row r="129" spans="1:20" ht="13.4" customHeight="1" x14ac:dyDescent="0.3">
      <c r="A129" s="107" t="s">
        <v>170</v>
      </c>
      <c r="B129" s="96">
        <v>329360.70674034394</v>
      </c>
      <c r="C129" s="96">
        <v>15318.562159964438</v>
      </c>
      <c r="D129" s="96">
        <v>13231.990848135181</v>
      </c>
      <c r="E129" s="131">
        <v>40232.257850361799</v>
      </c>
      <c r="F129" s="100">
        <v>3549.1269999336137</v>
      </c>
      <c r="G129" s="99">
        <v>154169.37529044674</v>
      </c>
      <c r="H129" s="100">
        <v>63468.449180110205</v>
      </c>
      <c r="I129" s="127">
        <v>0</v>
      </c>
      <c r="J129" s="108">
        <v>0</v>
      </c>
      <c r="K129" s="126"/>
      <c r="L129" s="110">
        <f t="shared" si="2"/>
        <v>361822.25272927468</v>
      </c>
      <c r="M129" s="132">
        <f t="shared" si="4"/>
        <v>55682.533359888497</v>
      </c>
      <c r="N129" s="112">
        <f t="shared" si="3"/>
        <v>215003.72568005713</v>
      </c>
      <c r="O129" s="106"/>
      <c r="P129" s="106"/>
      <c r="Q129" s="106"/>
      <c r="R129" s="106"/>
      <c r="S129" s="106"/>
      <c r="T129" s="106"/>
    </row>
    <row r="130" spans="1:20" ht="13.4" customHeight="1" x14ac:dyDescent="0.3">
      <c r="A130" s="107" t="s">
        <v>171</v>
      </c>
      <c r="B130" s="96">
        <v>333271.69972117501</v>
      </c>
      <c r="C130" s="96">
        <v>12538.776812101303</v>
      </c>
      <c r="D130" s="96">
        <v>13575.206730305514</v>
      </c>
      <c r="E130" s="131">
        <v>52133.406359954883</v>
      </c>
      <c r="F130" s="100">
        <v>3797.0191860851091</v>
      </c>
      <c r="G130" s="99">
        <v>151535.27649994692</v>
      </c>
      <c r="H130" s="100">
        <v>63332.636261036976</v>
      </c>
      <c r="I130" s="127">
        <v>0</v>
      </c>
      <c r="J130" s="108">
        <v>0</v>
      </c>
      <c r="K130" s="126"/>
      <c r="L130" s="110">
        <f t="shared" si="2"/>
        <v>348064.19178924529</v>
      </c>
      <c r="M130" s="132">
        <f t="shared" si="4"/>
        <v>25814.412799575075</v>
      </c>
      <c r="N130" s="112">
        <f t="shared" si="3"/>
        <v>224484.73079731793</v>
      </c>
      <c r="O130" s="106"/>
      <c r="P130" s="106"/>
      <c r="Q130" s="106"/>
      <c r="R130" s="106"/>
      <c r="S130" s="106"/>
      <c r="T130" s="106"/>
    </row>
    <row r="131" spans="1:20" ht="13.4" customHeight="1" x14ac:dyDescent="0.3">
      <c r="A131" s="107" t="s">
        <v>172</v>
      </c>
      <c r="B131" s="96">
        <v>321950.20824683848</v>
      </c>
      <c r="C131" s="96">
        <v>11026.800714814197</v>
      </c>
      <c r="D131" s="96">
        <v>13269.460937537062</v>
      </c>
      <c r="E131" s="131">
        <v>22017.393613489967</v>
      </c>
      <c r="F131" s="100">
        <v>4774.3809334129983</v>
      </c>
      <c r="G131" s="99">
        <v>161152.09453628096</v>
      </c>
      <c r="H131" s="100">
        <v>63231.660359822075</v>
      </c>
      <c r="I131" s="127">
        <v>0</v>
      </c>
      <c r="J131" s="108">
        <v>0</v>
      </c>
      <c r="K131" s="126"/>
      <c r="L131" s="110">
        <f t="shared" ref="L131:L194" si="5">B132+C131+D131</f>
        <v>389622.05601346534</v>
      </c>
      <c r="M131" s="132">
        <f t="shared" si="4"/>
        <v>72495.850760140747</v>
      </c>
      <c r="N131" s="112">
        <f t="shared" si="3"/>
        <v>227739.09579764985</v>
      </c>
      <c r="O131" s="106"/>
      <c r="P131" s="106"/>
      <c r="Q131" s="106"/>
      <c r="R131" s="106"/>
      <c r="S131" s="106"/>
      <c r="T131" s="106"/>
    </row>
    <row r="132" spans="1:20" ht="13.4" customHeight="1" x14ac:dyDescent="0.3">
      <c r="A132" s="107" t="s">
        <v>173</v>
      </c>
      <c r="B132" s="96">
        <v>365325.79436111404</v>
      </c>
      <c r="C132" s="96">
        <v>-9510.178736722859</v>
      </c>
      <c r="D132" s="96">
        <v>13250.231270949622</v>
      </c>
      <c r="E132" s="131">
        <v>67721.469826727756</v>
      </c>
      <c r="F132" s="100">
        <v>4147.3146119630892</v>
      </c>
      <c r="G132" s="99">
        <v>164507.43543782778</v>
      </c>
      <c r="H132" s="100">
        <v>62979.917679081191</v>
      </c>
      <c r="I132" s="127">
        <v>0</v>
      </c>
      <c r="J132" s="108">
        <v>0</v>
      </c>
      <c r="K132" s="126"/>
      <c r="L132" s="110">
        <f t="shared" si="5"/>
        <v>345407.50235301</v>
      </c>
      <c r="M132" s="132">
        <f t="shared" si="4"/>
        <v>61534.986390493264</v>
      </c>
      <c r="N132" s="112">
        <f t="shared" si="3"/>
        <v>220814.67835092609</v>
      </c>
      <c r="O132" s="106"/>
      <c r="P132" s="106"/>
      <c r="Q132" s="106"/>
      <c r="R132" s="106"/>
      <c r="S132" s="106"/>
      <c r="T132" s="106"/>
    </row>
    <row r="133" spans="1:20" ht="13.4" customHeight="1" x14ac:dyDescent="0.3">
      <c r="A133" s="107" t="s">
        <v>174</v>
      </c>
      <c r="B133" s="96">
        <v>341667.44981878321</v>
      </c>
      <c r="C133" s="96">
        <v>11826.286961183609</v>
      </c>
      <c r="D133" s="96">
        <v>14296.92867471241</v>
      </c>
      <c r="E133" s="131">
        <v>57387.671778530173</v>
      </c>
      <c r="F133" s="100">
        <v>4235.8759875190863</v>
      </c>
      <c r="G133" s="99">
        <v>157834.76067184491</v>
      </c>
      <c r="H133" s="100">
        <v>62791.87412865962</v>
      </c>
      <c r="I133" s="127">
        <v>0</v>
      </c>
      <c r="J133" s="108">
        <v>0</v>
      </c>
      <c r="K133" s="126"/>
      <c r="L133" s="110">
        <f t="shared" si="5"/>
        <v>440999.00598161807</v>
      </c>
      <c r="M133" s="132">
        <f t="shared" si="4"/>
        <v>62221.104693620131</v>
      </c>
      <c r="N133" s="112">
        <f t="shared" si="3"/>
        <v>253070.14741419372</v>
      </c>
      <c r="O133" s="106"/>
      <c r="P133" s="106"/>
      <c r="Q133" s="106"/>
      <c r="R133" s="106"/>
      <c r="S133" s="106"/>
      <c r="T133" s="106"/>
    </row>
    <row r="134" spans="1:20" ht="13.4" customHeight="1" x14ac:dyDescent="0.3">
      <c r="A134" s="113" t="s">
        <v>175</v>
      </c>
      <c r="B134" s="114">
        <v>414875.79034572205</v>
      </c>
      <c r="C134" s="114">
        <v>11054.949286745716</v>
      </c>
      <c r="D134" s="114">
        <v>14023.960370653469</v>
      </c>
      <c r="E134" s="133">
        <v>57985.228706101043</v>
      </c>
      <c r="F134" s="118">
        <v>4310.1971718781097</v>
      </c>
      <c r="G134" s="117">
        <v>190278.27328553409</v>
      </c>
      <c r="H134" s="118">
        <v>76393.433811325769</v>
      </c>
      <c r="I134" s="128">
        <v>0</v>
      </c>
      <c r="J134" s="115">
        <v>0</v>
      </c>
      <c r="K134" s="126"/>
      <c r="L134" s="120">
        <f t="shared" si="5"/>
        <v>346925.75291571423</v>
      </c>
      <c r="M134" s="134">
        <f t="shared" si="4"/>
        <v>55581.78981610568</v>
      </c>
      <c r="N134" s="122">
        <f t="shared" si="3"/>
        <v>235670.13831905992</v>
      </c>
      <c r="O134" s="106"/>
      <c r="P134" s="106"/>
      <c r="Q134" s="106"/>
      <c r="R134" s="106"/>
      <c r="S134" s="106"/>
      <c r="T134" s="106"/>
    </row>
    <row r="135" spans="1:20" ht="13.4" customHeight="1" x14ac:dyDescent="0.3">
      <c r="A135" s="95" t="s">
        <v>176</v>
      </c>
      <c r="B135" s="102">
        <v>321846.843258315</v>
      </c>
      <c r="C135" s="102">
        <v>39277.069640841793</v>
      </c>
      <c r="D135" s="102">
        <v>18159.065259244504</v>
      </c>
      <c r="E135" s="129">
        <v>51271.592644227574</v>
      </c>
      <c r="F135" s="124">
        <v>4213.6692557923388</v>
      </c>
      <c r="G135" s="123">
        <v>159276.70450773416</v>
      </c>
      <c r="H135" s="124">
        <v>85683.064462590453</v>
      </c>
      <c r="I135" s="127">
        <v>0</v>
      </c>
      <c r="J135" s="108">
        <v>0</v>
      </c>
      <c r="K135" s="126"/>
      <c r="L135" s="110">
        <f t="shared" si="5"/>
        <v>381455.78570005973</v>
      </c>
      <c r="M135" s="130">
        <f t="shared" si="4"/>
        <v>55694.217619332136</v>
      </c>
      <c r="N135" s="112">
        <f t="shared" si="3"/>
        <v>232750.2157604727</v>
      </c>
      <c r="O135" s="106"/>
      <c r="P135" s="106"/>
      <c r="Q135" s="106"/>
      <c r="R135" s="106"/>
      <c r="S135" s="106"/>
      <c r="T135" s="106"/>
    </row>
    <row r="136" spans="1:20" ht="13.4" customHeight="1" x14ac:dyDescent="0.3">
      <c r="A136" s="107" t="s">
        <v>177</v>
      </c>
      <c r="B136" s="96">
        <v>324019.6507999734</v>
      </c>
      <c r="C136" s="96">
        <v>14221.303857133371</v>
      </c>
      <c r="D136" s="96">
        <v>18137.854345083975</v>
      </c>
      <c r="E136" s="131">
        <v>51480.548363539798</v>
      </c>
      <c r="F136" s="100">
        <v>4222.4656442939659</v>
      </c>
      <c r="G136" s="99">
        <v>147067.15129788223</v>
      </c>
      <c r="H136" s="100">
        <v>86760.074354378274</v>
      </c>
      <c r="I136" s="127">
        <v>0</v>
      </c>
      <c r="J136" s="108">
        <v>0</v>
      </c>
      <c r="K136" s="126"/>
      <c r="L136" s="110">
        <f t="shared" si="5"/>
        <v>392408.25200823217</v>
      </c>
      <c r="M136" s="132">
        <f t="shared" si="4"/>
        <v>59424.682998074757</v>
      </c>
      <c r="N136" s="112">
        <f t="shared" si="3"/>
        <v>238319.42508132511</v>
      </c>
      <c r="O136" s="106"/>
      <c r="P136" s="106"/>
      <c r="Q136" s="106"/>
      <c r="R136" s="106"/>
      <c r="S136" s="106"/>
      <c r="T136" s="106"/>
    </row>
    <row r="137" spans="1:20" ht="13.4" customHeight="1" x14ac:dyDescent="0.3">
      <c r="A137" s="107" t="s">
        <v>178</v>
      </c>
      <c r="B137" s="96">
        <v>360049.0938060148</v>
      </c>
      <c r="C137" s="96">
        <v>-15603.067118103963</v>
      </c>
      <c r="D137" s="96">
        <v>18013.24437363075</v>
      </c>
      <c r="E137" s="131">
        <v>55202.21735378079</v>
      </c>
      <c r="F137" s="100">
        <v>4373.9294961163114</v>
      </c>
      <c r="G137" s="99">
        <v>151559.35072694684</v>
      </c>
      <c r="H137" s="100">
        <v>86760.041160459412</v>
      </c>
      <c r="I137" s="127">
        <v>0</v>
      </c>
      <c r="J137" s="108">
        <v>0</v>
      </c>
      <c r="K137" s="126"/>
      <c r="L137" s="110">
        <f t="shared" si="5"/>
        <v>345004.84631215554</v>
      </c>
      <c r="M137" s="132">
        <f t="shared" si="4"/>
        <v>63627.331872800904</v>
      </c>
      <c r="N137" s="112">
        <f t="shared" si="3"/>
        <v>241386.97470623383</v>
      </c>
      <c r="O137" s="106"/>
      <c r="P137" s="106"/>
      <c r="Q137" s="106"/>
      <c r="R137" s="106"/>
      <c r="S137" s="106"/>
      <c r="T137" s="106"/>
    </row>
    <row r="138" spans="1:20" ht="13.4" customHeight="1" x14ac:dyDescent="0.3">
      <c r="A138" s="107" t="s">
        <v>179</v>
      </c>
      <c r="B138" s="96">
        <v>342594.66905662877</v>
      </c>
      <c r="C138" s="96">
        <v>10706.067848370178</v>
      </c>
      <c r="D138" s="96">
        <v>5976.664675031534</v>
      </c>
      <c r="E138" s="131">
        <v>59253.402376684593</v>
      </c>
      <c r="F138" s="100">
        <v>4239.2617672442402</v>
      </c>
      <c r="G138" s="99">
        <v>154626.93354577443</v>
      </c>
      <c r="H138" s="100">
        <v>86570.968598552732</v>
      </c>
      <c r="I138" s="127">
        <v>0</v>
      </c>
      <c r="J138" s="108">
        <v>0</v>
      </c>
      <c r="K138" s="126"/>
      <c r="L138" s="110">
        <f t="shared" si="5"/>
        <v>367544.11471818358</v>
      </c>
      <c r="M138" s="132">
        <f t="shared" si="4"/>
        <v>65479.386576379213</v>
      </c>
      <c r="N138" s="112">
        <f t="shared" si="3"/>
        <v>249162.41784505075</v>
      </c>
      <c r="O138" s="106"/>
      <c r="P138" s="106"/>
      <c r="Q138" s="106"/>
      <c r="R138" s="106"/>
      <c r="S138" s="106"/>
      <c r="T138" s="106"/>
    </row>
    <row r="139" spans="1:20" ht="13.4" customHeight="1" x14ac:dyDescent="0.3">
      <c r="A139" s="107" t="s">
        <v>180</v>
      </c>
      <c r="B139" s="96">
        <v>350861.38219478185</v>
      </c>
      <c r="C139" s="96">
        <v>13054.27205735909</v>
      </c>
      <c r="D139" s="96">
        <v>18137.987120759477</v>
      </c>
      <c r="E139" s="131">
        <v>61240.12480913497</v>
      </c>
      <c r="F139" s="100">
        <v>4195.5785700059751</v>
      </c>
      <c r="G139" s="99">
        <v>162591.44924649803</v>
      </c>
      <c r="H139" s="100">
        <v>68941.844254132651</v>
      </c>
      <c r="I139" s="127">
        <v>0</v>
      </c>
      <c r="J139" s="108">
        <v>0</v>
      </c>
      <c r="K139" s="126"/>
      <c r="L139" s="110">
        <f t="shared" si="5"/>
        <v>384336.05523468094</v>
      </c>
      <c r="M139" s="132">
        <f t="shared" si="4"/>
        <v>56138.418641704833</v>
      </c>
      <c r="N139" s="112">
        <f t="shared" si="3"/>
        <v>234652.82480249618</v>
      </c>
      <c r="O139" s="106"/>
      <c r="P139" s="106"/>
      <c r="Q139" s="106"/>
      <c r="R139" s="106"/>
      <c r="S139" s="106"/>
      <c r="T139" s="106"/>
    </row>
    <row r="140" spans="1:20" ht="13.4" customHeight="1" x14ac:dyDescent="0.3">
      <c r="A140" s="107" t="s">
        <v>181</v>
      </c>
      <c r="B140" s="96">
        <v>353143.79605656234</v>
      </c>
      <c r="C140" s="96">
        <v>12542.98612494191</v>
      </c>
      <c r="D140" s="96">
        <v>6119.5313018654979</v>
      </c>
      <c r="E140" s="131">
        <v>51942.840071698862</v>
      </c>
      <c r="F140" s="100">
        <v>4248.9875854743404</v>
      </c>
      <c r="G140" s="99">
        <v>165710.98054836353</v>
      </c>
      <c r="H140" s="100">
        <v>68799.077209055293</v>
      </c>
      <c r="I140" s="127">
        <v>0</v>
      </c>
      <c r="J140" s="108">
        <v>0</v>
      </c>
      <c r="K140" s="126"/>
      <c r="L140" s="110">
        <f t="shared" si="5"/>
        <v>390317.53302794922</v>
      </c>
      <c r="M140" s="132">
        <f t="shared" si="4"/>
        <v>58978.822279758344</v>
      </c>
      <c r="N140" s="112">
        <f t="shared" si="3"/>
        <v>246947.5204142601</v>
      </c>
      <c r="O140" s="106"/>
      <c r="P140" s="106"/>
      <c r="Q140" s="106"/>
      <c r="R140" s="106"/>
      <c r="S140" s="106"/>
      <c r="T140" s="106"/>
    </row>
    <row r="141" spans="1:20" ht="13.4" customHeight="1" x14ac:dyDescent="0.3">
      <c r="A141" s="107" t="s">
        <v>182</v>
      </c>
      <c r="B141" s="96">
        <v>371655.01560114184</v>
      </c>
      <c r="C141" s="96">
        <v>14849.166832636261</v>
      </c>
      <c r="D141" s="96">
        <v>15280.953329350064</v>
      </c>
      <c r="E141" s="131">
        <v>54729.834694284</v>
      </c>
      <c r="F141" s="100">
        <v>4272.5552678749254</v>
      </c>
      <c r="G141" s="99">
        <v>178148.44320520479</v>
      </c>
      <c r="H141" s="100">
        <v>68960.930757485214</v>
      </c>
      <c r="I141" s="127">
        <v>0</v>
      </c>
      <c r="J141" s="108">
        <v>0</v>
      </c>
      <c r="K141" s="126"/>
      <c r="L141" s="110">
        <f t="shared" si="5"/>
        <v>396647.4473876385</v>
      </c>
      <c r="M141" s="132">
        <f t="shared" si="4"/>
        <v>57492.365398658956</v>
      </c>
      <c r="N141" s="112">
        <f t="shared" si="3"/>
        <v>237671.47978490338</v>
      </c>
      <c r="O141" s="106"/>
      <c r="P141" s="106"/>
      <c r="Q141" s="106"/>
      <c r="R141" s="106"/>
      <c r="S141" s="106"/>
      <c r="T141" s="106"/>
    </row>
    <row r="142" spans="1:20" ht="13.4" customHeight="1" x14ac:dyDescent="0.3">
      <c r="A142" s="107" t="s">
        <v>183</v>
      </c>
      <c r="B142" s="96">
        <v>366517.32722565217</v>
      </c>
      <c r="C142" s="96">
        <v>13285.235344884815</v>
      </c>
      <c r="D142" s="96">
        <v>15278.795724623247</v>
      </c>
      <c r="E142" s="131">
        <v>53219.810130784033</v>
      </c>
      <c r="F142" s="100">
        <v>4693.3213835225379</v>
      </c>
      <c r="G142" s="99">
        <v>168710.54902741816</v>
      </c>
      <c r="H142" s="100">
        <v>68815.574586735704</v>
      </c>
      <c r="I142" s="127">
        <v>0</v>
      </c>
      <c r="J142" s="108">
        <v>0</v>
      </c>
      <c r="K142" s="126"/>
      <c r="L142" s="110">
        <f t="shared" si="5"/>
        <v>385215.76047268137</v>
      </c>
      <c r="M142" s="132">
        <f t="shared" si="4"/>
        <v>66839.706565757151</v>
      </c>
      <c r="N142" s="112">
        <f t="shared" si="3"/>
        <v>233444.03505277832</v>
      </c>
      <c r="O142" s="106"/>
      <c r="P142" s="106"/>
      <c r="Q142" s="106"/>
      <c r="R142" s="106"/>
      <c r="S142" s="106"/>
      <c r="T142" s="106"/>
    </row>
    <row r="143" spans="1:20" ht="13.4" customHeight="1" x14ac:dyDescent="0.3">
      <c r="A143" s="107" t="s">
        <v>184</v>
      </c>
      <c r="B143" s="96">
        <v>356651.72940317332</v>
      </c>
      <c r="C143" s="96">
        <v>13892.518090685788</v>
      </c>
      <c r="D143" s="96">
        <v>14481.776538538141</v>
      </c>
      <c r="E143" s="131">
        <v>62146.385182234611</v>
      </c>
      <c r="F143" s="100">
        <v>4774.3809334129983</v>
      </c>
      <c r="G143" s="99">
        <v>164628.4604660426</v>
      </c>
      <c r="H143" s="100">
        <v>68687.346478125211</v>
      </c>
      <c r="I143" s="127">
        <v>0</v>
      </c>
      <c r="J143" s="108">
        <v>0</v>
      </c>
      <c r="K143" s="126"/>
      <c r="L143" s="110">
        <f t="shared" si="5"/>
        <v>407559.21795127128</v>
      </c>
      <c r="M143" s="132">
        <f t="shared" si="4"/>
        <v>61049.724490473338</v>
      </c>
      <c r="N143" s="112">
        <f t="shared" si="3"/>
        <v>257569.10973909579</v>
      </c>
      <c r="O143" s="106"/>
      <c r="P143" s="106"/>
      <c r="Q143" s="106"/>
      <c r="R143" s="106"/>
      <c r="S143" s="106"/>
      <c r="T143" s="106"/>
    </row>
    <row r="144" spans="1:20" ht="13.4" customHeight="1" x14ac:dyDescent="0.3">
      <c r="A144" s="107" t="s">
        <v>185</v>
      </c>
      <c r="B144" s="96">
        <v>379184.92332204734</v>
      </c>
      <c r="C144" s="96">
        <v>14948.350262231959</v>
      </c>
      <c r="D144" s="96">
        <v>15411.206267011883</v>
      </c>
      <c r="E144" s="131">
        <v>56275.34355706034</v>
      </c>
      <c r="F144" s="100">
        <v>4755.4935935736576</v>
      </c>
      <c r="G144" s="99">
        <v>188881.76326097059</v>
      </c>
      <c r="H144" s="100">
        <v>68412.666799442333</v>
      </c>
      <c r="I144" s="127">
        <v>0</v>
      </c>
      <c r="J144" s="108">
        <v>0</v>
      </c>
      <c r="K144" s="126"/>
      <c r="L144" s="110">
        <f t="shared" si="5"/>
        <v>406145.5885281816</v>
      </c>
      <c r="M144" s="132">
        <f t="shared" si="4"/>
        <v>36444.798512912428</v>
      </c>
      <c r="N144" s="112">
        <f t="shared" si="3"/>
        <v>245325.26721104694</v>
      </c>
      <c r="O144" s="106"/>
      <c r="P144" s="106"/>
      <c r="Q144" s="106"/>
      <c r="R144" s="106"/>
      <c r="S144" s="106"/>
      <c r="T144" s="106"/>
    </row>
    <row r="145" spans="1:20" ht="13.4" customHeight="1" x14ac:dyDescent="0.3">
      <c r="A145" s="107" t="s">
        <v>186</v>
      </c>
      <c r="B145" s="96">
        <v>375786.03199893777</v>
      </c>
      <c r="C145" s="96">
        <v>16401.347673106287</v>
      </c>
      <c r="D145" s="96">
        <v>17927.504481179047</v>
      </c>
      <c r="E145" s="131">
        <v>31689.304919338774</v>
      </c>
      <c r="F145" s="100">
        <v>4734.9797517094858</v>
      </c>
      <c r="G145" s="99">
        <v>176912.6004116046</v>
      </c>
      <c r="H145" s="100">
        <v>68210.549027418179</v>
      </c>
      <c r="I145" s="127">
        <v>0</v>
      </c>
      <c r="J145" s="108">
        <v>0</v>
      </c>
      <c r="K145" s="126"/>
      <c r="L145" s="110">
        <f t="shared" si="5"/>
        <v>499381.56409745733</v>
      </c>
      <c r="M145" s="132">
        <f t="shared" si="4"/>
        <v>81763.891655048807</v>
      </c>
      <c r="N145" s="112">
        <f t="shared" si="3"/>
        <v>284661.15647613356</v>
      </c>
      <c r="O145" s="106"/>
      <c r="P145" s="106"/>
      <c r="Q145" s="106"/>
      <c r="R145" s="106"/>
      <c r="S145" s="106"/>
      <c r="T145" s="106"/>
    </row>
    <row r="146" spans="1:20" ht="13.4" customHeight="1" x14ac:dyDescent="0.3">
      <c r="A146" s="113" t="s">
        <v>187</v>
      </c>
      <c r="B146" s="114">
        <v>465052.71194317198</v>
      </c>
      <c r="C146" s="114">
        <v>17258.779791542187</v>
      </c>
      <c r="D146" s="114">
        <v>21422.824138617805</v>
      </c>
      <c r="E146" s="133">
        <v>77028.911903339322</v>
      </c>
      <c r="F146" s="118">
        <v>4631.14917347142</v>
      </c>
      <c r="G146" s="117">
        <v>216450.6074487154</v>
      </c>
      <c r="H146" s="118">
        <v>63366.892385315005</v>
      </c>
      <c r="I146" s="128">
        <v>0</v>
      </c>
      <c r="J146" s="115">
        <v>0</v>
      </c>
      <c r="K146" s="126"/>
      <c r="L146" s="120">
        <f t="shared" si="5"/>
        <v>398456.51596627495</v>
      </c>
      <c r="M146" s="134">
        <f t="shared" si="4"/>
        <v>75415.720639978739</v>
      </c>
      <c r="N146" s="122">
        <f t="shared" si="3"/>
        <v>240602.27884551548</v>
      </c>
      <c r="O146" s="106"/>
      <c r="P146" s="106"/>
      <c r="Q146" s="106"/>
      <c r="R146" s="106"/>
      <c r="S146" s="106"/>
      <c r="T146" s="106"/>
    </row>
    <row r="147" spans="1:20" ht="13.4" customHeight="1" x14ac:dyDescent="0.3">
      <c r="A147" s="95" t="s">
        <v>188</v>
      </c>
      <c r="B147" s="102">
        <v>359774.91203611495</v>
      </c>
      <c r="C147" s="102">
        <v>57896.800106220537</v>
      </c>
      <c r="D147" s="102">
        <v>13006.53920201819</v>
      </c>
      <c r="E147" s="129">
        <v>70784.571466507317</v>
      </c>
      <c r="F147" s="124">
        <v>4534.4220938724029</v>
      </c>
      <c r="G147" s="123">
        <v>177235.38646020048</v>
      </c>
      <c r="H147" s="124">
        <v>83387.671778530173</v>
      </c>
      <c r="I147" s="127">
        <v>0</v>
      </c>
      <c r="J147" s="108">
        <v>0</v>
      </c>
      <c r="L147" s="110">
        <f t="shared" si="5"/>
        <v>443031.20228374156</v>
      </c>
      <c r="M147" s="130">
        <f t="shared" si="4"/>
        <v>63730.96328752573</v>
      </c>
      <c r="N147" s="112">
        <f t="shared" si="3"/>
        <v>254217.66986987981</v>
      </c>
      <c r="O147" s="106"/>
      <c r="P147" s="106"/>
      <c r="Q147" s="106"/>
      <c r="R147" s="106"/>
      <c r="S147" s="106"/>
      <c r="T147" s="106"/>
    </row>
    <row r="148" spans="1:20" ht="13.4" customHeight="1" x14ac:dyDescent="0.3">
      <c r="A148" s="107" t="s">
        <v>189</v>
      </c>
      <c r="B148" s="96">
        <v>372127.86297550285</v>
      </c>
      <c r="C148" s="96">
        <v>16795.259908384774</v>
      </c>
      <c r="D148" s="96">
        <v>17608.145787691694</v>
      </c>
      <c r="E148" s="131">
        <v>59196.541193653327</v>
      </c>
      <c r="F148" s="100">
        <v>4763.6924915355503</v>
      </c>
      <c r="G148" s="99">
        <v>170829.99809134964</v>
      </c>
      <c r="H148" s="100">
        <v>83827.491203611513</v>
      </c>
      <c r="I148" s="127">
        <v>0</v>
      </c>
      <c r="J148" s="108">
        <v>0</v>
      </c>
      <c r="L148" s="110">
        <f t="shared" si="5"/>
        <v>407615.05012281745</v>
      </c>
      <c r="M148" s="132">
        <f t="shared" si="4"/>
        <v>67958.109274380928</v>
      </c>
      <c r="N148" s="112">
        <f t="shared" si="3"/>
        <v>253044.18110602139</v>
      </c>
      <c r="O148" s="106"/>
      <c r="P148" s="106"/>
      <c r="Q148" s="106"/>
      <c r="R148" s="106"/>
      <c r="S148" s="106"/>
      <c r="T148" s="106"/>
    </row>
    <row r="149" spans="1:20" ht="13.4" customHeight="1" x14ac:dyDescent="0.3">
      <c r="A149" s="107" t="s">
        <v>190</v>
      </c>
      <c r="B149" s="96">
        <v>373211.644426741</v>
      </c>
      <c r="C149" s="96">
        <v>14043.616809400532</v>
      </c>
      <c r="D149" s="96">
        <v>17607.979818097327</v>
      </c>
      <c r="E149" s="131">
        <v>63194.416782845379</v>
      </c>
      <c r="F149" s="100">
        <v>4801.0688441877446</v>
      </c>
      <c r="G149" s="99">
        <v>169216.68990240988</v>
      </c>
      <c r="H149" s="100">
        <v>83647.414193719698</v>
      </c>
      <c r="I149" s="127">
        <v>0</v>
      </c>
      <c r="J149" s="108">
        <v>0</v>
      </c>
      <c r="L149" s="110">
        <f t="shared" si="5"/>
        <v>425187.3464781252</v>
      </c>
      <c r="M149" s="132">
        <f t="shared" si="4"/>
        <v>78811.690898227433</v>
      </c>
      <c r="N149" s="112">
        <f t="shared" si="3"/>
        <v>262854.54424749379</v>
      </c>
      <c r="O149" s="106"/>
      <c r="P149" s="106"/>
      <c r="Q149" s="106"/>
      <c r="R149" s="106"/>
      <c r="S149" s="106"/>
      <c r="T149" s="106"/>
    </row>
    <row r="150" spans="1:20" ht="13.4" customHeight="1" x14ac:dyDescent="0.3">
      <c r="A150" s="107" t="s">
        <v>191</v>
      </c>
      <c r="B150" s="96">
        <v>393535.74985062733</v>
      </c>
      <c r="C150" s="96">
        <v>14712.640244307233</v>
      </c>
      <c r="D150" s="96">
        <v>17607.780654584079</v>
      </c>
      <c r="E150" s="131">
        <v>74010.62205403969</v>
      </c>
      <c r="F150" s="100">
        <v>4830.1467171214235</v>
      </c>
      <c r="G150" s="99">
        <v>179207.13005377408</v>
      </c>
      <c r="H150" s="100">
        <v>83429.363340636031</v>
      </c>
      <c r="I150" s="127">
        <v>0</v>
      </c>
      <c r="J150" s="108">
        <v>0</v>
      </c>
      <c r="L150" s="110">
        <f t="shared" si="5"/>
        <v>422106.85122485552</v>
      </c>
      <c r="M150" s="132">
        <f t="shared" si="4"/>
        <v>64063.168027617336</v>
      </c>
      <c r="N150" s="112">
        <f t="shared" si="3"/>
        <v>258753.73431587336</v>
      </c>
      <c r="O150" s="106"/>
      <c r="P150" s="106"/>
      <c r="Q150" s="106"/>
      <c r="R150" s="106"/>
      <c r="S150" s="106"/>
      <c r="T150" s="106"/>
    </row>
    <row r="151" spans="1:20" ht="13.4" customHeight="1" x14ac:dyDescent="0.3">
      <c r="A151" s="107" t="s">
        <v>192</v>
      </c>
      <c r="B151" s="96">
        <v>389786.43032596423</v>
      </c>
      <c r="C151" s="96">
        <v>14886.609573126208</v>
      </c>
      <c r="D151" s="96">
        <v>12819.591050919471</v>
      </c>
      <c r="E151" s="131">
        <v>59233.021310495911</v>
      </c>
      <c r="F151" s="100">
        <v>4759.2445064064268</v>
      </c>
      <c r="G151" s="99">
        <v>175324.37097523734</v>
      </c>
      <c r="H151" s="100">
        <v>83272.588461793799</v>
      </c>
      <c r="I151" s="127">
        <v>0</v>
      </c>
      <c r="J151" s="108">
        <v>0</v>
      </c>
      <c r="L151" s="110">
        <f t="shared" si="5"/>
        <v>427015.13642700663</v>
      </c>
      <c r="M151" s="132">
        <f t="shared" si="4"/>
        <v>24311.757286065193</v>
      </c>
      <c r="N151" s="112">
        <f t="shared" si="3"/>
        <v>267922.63565889938</v>
      </c>
      <c r="O151" s="106"/>
      <c r="P151" s="106"/>
      <c r="Q151" s="106"/>
      <c r="R151" s="106"/>
      <c r="S151" s="106"/>
      <c r="T151" s="106"/>
    </row>
    <row r="152" spans="1:20" ht="13.4" customHeight="1" x14ac:dyDescent="0.3">
      <c r="A152" s="107" t="s">
        <v>193</v>
      </c>
      <c r="B152" s="96">
        <v>399308.93580296094</v>
      </c>
      <c r="C152" s="96">
        <v>15143.198566022695</v>
      </c>
      <c r="D152" s="96">
        <v>14349.432383987254</v>
      </c>
      <c r="E152" s="131">
        <v>19552.512779658766</v>
      </c>
      <c r="F152" s="100">
        <v>4673.5046139547239</v>
      </c>
      <c r="G152" s="99">
        <v>184650.04719710557</v>
      </c>
      <c r="H152" s="100">
        <v>83229.701918608465</v>
      </c>
      <c r="I152" s="127">
        <v>0</v>
      </c>
      <c r="J152" s="108">
        <v>0</v>
      </c>
      <c r="L152" s="110">
        <f t="shared" si="5"/>
        <v>453864.90075018245</v>
      </c>
      <c r="M152" s="132">
        <f t="shared" si="4"/>
        <v>101620.65989510721</v>
      </c>
      <c r="N152" s="112">
        <f t="shared" si="3"/>
        <v>279354.81601754477</v>
      </c>
      <c r="O152" s="106"/>
      <c r="P152" s="106"/>
      <c r="Q152" s="106"/>
      <c r="R152" s="106"/>
      <c r="S152" s="106"/>
      <c r="T152" s="106"/>
    </row>
    <row r="153" spans="1:20" ht="13.4" customHeight="1" x14ac:dyDescent="0.3">
      <c r="A153" s="107" t="s">
        <v>194</v>
      </c>
      <c r="B153" s="96">
        <v>424372.26980017254</v>
      </c>
      <c r="C153" s="96">
        <v>15649.140277501174</v>
      </c>
      <c r="D153" s="96">
        <v>17603.930159994688</v>
      </c>
      <c r="E153" s="131">
        <v>96947.155281152489</v>
      </c>
      <c r="F153" s="100">
        <v>5042.3222465644285</v>
      </c>
      <c r="G153" s="99">
        <v>196125.11409893629</v>
      </c>
      <c r="H153" s="100">
        <v>83103.482871937871</v>
      </c>
      <c r="I153" s="127">
        <v>0</v>
      </c>
      <c r="J153" s="108">
        <v>0</v>
      </c>
      <c r="L153" s="110">
        <f t="shared" si="5"/>
        <v>430008.96235809597</v>
      </c>
      <c r="M153" s="132">
        <f t="shared" si="4"/>
        <v>34209.188076744336</v>
      </c>
      <c r="N153" s="112">
        <f t="shared" si="3"/>
        <v>262027.30282812205</v>
      </c>
      <c r="O153" s="106"/>
      <c r="P153" s="106"/>
      <c r="Q153" s="106"/>
      <c r="R153" s="106"/>
      <c r="S153" s="106"/>
      <c r="T153" s="106"/>
    </row>
    <row r="154" spans="1:20" ht="13.4" customHeight="1" x14ac:dyDescent="0.3">
      <c r="A154" s="107" t="s">
        <v>195</v>
      </c>
      <c r="B154" s="96">
        <v>396755.89192060009</v>
      </c>
      <c r="C154" s="96">
        <v>14990.274181769892</v>
      </c>
      <c r="D154" s="96">
        <v>19292.836752306976</v>
      </c>
      <c r="E154" s="131">
        <v>29166.865830179908</v>
      </c>
      <c r="F154" s="100">
        <v>5178.450507866959</v>
      </c>
      <c r="G154" s="99">
        <v>178923.81995618419</v>
      </c>
      <c r="H154" s="100">
        <v>83075.549359357377</v>
      </c>
      <c r="I154" s="127">
        <v>0</v>
      </c>
      <c r="J154" s="108">
        <v>0</v>
      </c>
      <c r="L154" s="110">
        <f t="shared" si="5"/>
        <v>439626.50202482898</v>
      </c>
      <c r="M154" s="132">
        <f t="shared" si="4"/>
        <v>69317.864967138026</v>
      </c>
      <c r="N154" s="112">
        <f t="shared" si="3"/>
        <v>269461.35341299849</v>
      </c>
      <c r="O154" s="106"/>
      <c r="P154" s="106"/>
      <c r="Q154" s="106"/>
      <c r="R154" s="106"/>
      <c r="S154" s="106"/>
      <c r="T154" s="106"/>
    </row>
    <row r="155" spans="1:20" ht="13.4" customHeight="1" x14ac:dyDescent="0.3">
      <c r="A155" s="107" t="s">
        <v>196</v>
      </c>
      <c r="B155" s="96">
        <v>405343.39109075215</v>
      </c>
      <c r="C155" s="96">
        <v>14472.54862909115</v>
      </c>
      <c r="D155" s="96">
        <v>19093.474075549359</v>
      </c>
      <c r="E155" s="131">
        <v>64139.414459271065</v>
      </c>
      <c r="F155" s="100">
        <v>5215.461727411538</v>
      </c>
      <c r="G155" s="99">
        <v>186385.8040536411</v>
      </c>
      <c r="H155" s="100">
        <v>83019.119697271453</v>
      </c>
      <c r="I155" s="127">
        <v>0</v>
      </c>
      <c r="J155" s="108">
        <v>0</v>
      </c>
      <c r="L155" s="110">
        <f t="shared" si="5"/>
        <v>456119.79685321642</v>
      </c>
      <c r="M155" s="132">
        <f t="shared" si="4"/>
        <v>79091.980349200021</v>
      </c>
      <c r="N155" s="112">
        <f t="shared" si="3"/>
        <v>289042.02350129478</v>
      </c>
      <c r="O155" s="106"/>
      <c r="P155" s="106"/>
      <c r="Q155" s="106"/>
      <c r="R155" s="106"/>
      <c r="S155" s="106"/>
      <c r="T155" s="106"/>
    </row>
    <row r="156" spans="1:20" ht="13.4" customHeight="1" x14ac:dyDescent="0.3">
      <c r="A156" s="107" t="s">
        <v>197</v>
      </c>
      <c r="B156" s="96">
        <v>422553.7741485759</v>
      </c>
      <c r="C156" s="96">
        <v>15931.753302794927</v>
      </c>
      <c r="D156" s="96">
        <v>17633.638717386973</v>
      </c>
      <c r="E156" s="131">
        <v>73876.518621788477</v>
      </c>
      <c r="F156" s="100">
        <v>5084.9764323175987</v>
      </c>
      <c r="G156" s="99">
        <v>206022.90380402334</v>
      </c>
      <c r="H156" s="100">
        <v>82693.918874062176</v>
      </c>
      <c r="I156" s="127">
        <v>0</v>
      </c>
      <c r="J156" s="108">
        <v>0</v>
      </c>
      <c r="L156" s="110">
        <f t="shared" si="5"/>
        <v>431033.65863373829</v>
      </c>
      <c r="M156" s="132">
        <f t="shared" si="4"/>
        <v>68090.652592445054</v>
      </c>
      <c r="N156" s="112">
        <f t="shared" si="3"/>
        <v>266575.05145057425</v>
      </c>
      <c r="O156" s="106"/>
      <c r="P156" s="106"/>
      <c r="Q156" s="106"/>
      <c r="R156" s="106"/>
      <c r="S156" s="106"/>
      <c r="T156" s="106"/>
    </row>
    <row r="157" spans="1:20" ht="13.4" customHeight="1" x14ac:dyDescent="0.3">
      <c r="A157" s="107" t="s">
        <v>198</v>
      </c>
      <c r="B157" s="96">
        <v>397468.26661355636</v>
      </c>
      <c r="C157" s="96">
        <v>14356.768240058411</v>
      </c>
      <c r="D157" s="96">
        <v>19816.769567815176</v>
      </c>
      <c r="E157" s="131">
        <v>63005.676160127456</v>
      </c>
      <c r="F157" s="100">
        <v>0</v>
      </c>
      <c r="G157" s="99">
        <v>183881.13257651209</v>
      </c>
      <c r="H157" s="100">
        <v>82320.985195512199</v>
      </c>
      <c r="I157" s="127">
        <v>0</v>
      </c>
      <c r="J157" s="108">
        <v>0</v>
      </c>
      <c r="L157" s="110">
        <f t="shared" si="5"/>
        <v>593389.06592312292</v>
      </c>
      <c r="M157" s="132">
        <f t="shared" si="4"/>
        <v>53579.997344486495</v>
      </c>
      <c r="N157" s="112">
        <f t="shared" si="3"/>
        <v>324016.33140808623</v>
      </c>
      <c r="O157" s="106"/>
      <c r="P157" s="106"/>
      <c r="Q157" s="106"/>
      <c r="R157" s="106"/>
      <c r="S157" s="106"/>
      <c r="T157" s="106"/>
    </row>
    <row r="158" spans="1:20" ht="13.4" customHeight="1" x14ac:dyDescent="0.3">
      <c r="A158" s="113" t="s">
        <v>199</v>
      </c>
      <c r="B158" s="114">
        <v>559215.52811524936</v>
      </c>
      <c r="C158" s="114">
        <v>20753.568346278982</v>
      </c>
      <c r="D158" s="114">
        <v>19747.062338179643</v>
      </c>
      <c r="E158" s="133">
        <v>53579.997344486495</v>
      </c>
      <c r="F158" s="118">
        <v>10463.55307707628</v>
      </c>
      <c r="G158" s="117">
        <v>241695.34621257405</v>
      </c>
      <c r="H158" s="118">
        <v>82449.346079798255</v>
      </c>
      <c r="I158" s="128">
        <v>0</v>
      </c>
      <c r="J158" s="115">
        <v>0</v>
      </c>
      <c r="L158" s="120">
        <f t="shared" si="5"/>
        <v>389076.63068445859</v>
      </c>
      <c r="M158" s="134">
        <f t="shared" si="4"/>
        <v>62144.553077076278</v>
      </c>
      <c r="N158" s="122">
        <f t="shared" si="3"/>
        <v>243004.38744979823</v>
      </c>
      <c r="O158" s="106"/>
      <c r="P158" s="106"/>
      <c r="Q158" s="106"/>
      <c r="R158" s="106"/>
      <c r="S158" s="106"/>
      <c r="T158" s="106"/>
    </row>
    <row r="159" spans="1:20" ht="13.4" customHeight="1" x14ac:dyDescent="0.3">
      <c r="A159" s="95" t="s">
        <v>200</v>
      </c>
      <c r="B159" s="102">
        <v>348576</v>
      </c>
      <c r="C159" s="102">
        <v>15854</v>
      </c>
      <c r="D159" s="102">
        <v>17535</v>
      </c>
      <c r="E159" s="129">
        <v>51681</v>
      </c>
      <c r="F159" s="124">
        <v>0</v>
      </c>
      <c r="G159" s="123">
        <v>160555.04136999999</v>
      </c>
      <c r="H159" s="124">
        <v>96504.505839999998</v>
      </c>
      <c r="I159" s="127">
        <v>0</v>
      </c>
      <c r="J159" s="108">
        <v>0</v>
      </c>
      <c r="L159" s="110">
        <f t="shared" si="5"/>
        <v>421293</v>
      </c>
      <c r="M159" s="130">
        <f t="shared" si="4"/>
        <v>80888</v>
      </c>
      <c r="N159" s="112">
        <f t="shared" si="3"/>
        <v>272107.25596000004</v>
      </c>
    </row>
    <row r="160" spans="1:20" ht="13.4" customHeight="1" x14ac:dyDescent="0.3">
      <c r="A160" s="107" t="s">
        <v>201</v>
      </c>
      <c r="B160" s="96">
        <v>387904</v>
      </c>
      <c r="C160" s="96">
        <v>11463</v>
      </c>
      <c r="D160" s="96">
        <v>19217</v>
      </c>
      <c r="E160" s="131">
        <v>80888</v>
      </c>
      <c r="F160" s="100">
        <v>10187</v>
      </c>
      <c r="G160" s="99">
        <v>175602.75012000004</v>
      </c>
      <c r="H160" s="100">
        <v>96727.044799999974</v>
      </c>
      <c r="I160" s="127">
        <v>0</v>
      </c>
      <c r="J160" s="108">
        <v>0</v>
      </c>
      <c r="L160" s="110">
        <f t="shared" si="5"/>
        <v>418920</v>
      </c>
      <c r="M160" s="132">
        <f t="shared" si="4"/>
        <v>59840</v>
      </c>
      <c r="N160" s="112">
        <f t="shared" si="3"/>
        <v>274323.46318000002</v>
      </c>
    </row>
    <row r="161" spans="1:14" ht="13.4" customHeight="1" x14ac:dyDescent="0.3">
      <c r="A161" s="107" t="s">
        <v>202</v>
      </c>
      <c r="B161" s="96">
        <v>388240</v>
      </c>
      <c r="C161" s="96">
        <v>15316</v>
      </c>
      <c r="D161" s="96">
        <v>19242</v>
      </c>
      <c r="E161" s="131">
        <v>49653</v>
      </c>
      <c r="F161" s="100">
        <v>5039</v>
      </c>
      <c r="G161" s="99">
        <v>177596.41838000005</v>
      </c>
      <c r="H161" s="100">
        <v>96630.076600000029</v>
      </c>
      <c r="I161" s="127">
        <v>0</v>
      </c>
      <c r="J161" s="108">
        <v>0</v>
      </c>
      <c r="L161" s="110">
        <f t="shared" si="5"/>
        <v>421248</v>
      </c>
      <c r="M161" s="132">
        <f t="shared" si="4"/>
        <v>79294</v>
      </c>
      <c r="N161" s="112">
        <f t="shared" si="3"/>
        <v>271880.26634999999</v>
      </c>
    </row>
    <row r="162" spans="1:14" ht="13.4" customHeight="1" x14ac:dyDescent="0.3">
      <c r="A162" s="107" t="s">
        <v>203</v>
      </c>
      <c r="B162" s="96">
        <v>386690</v>
      </c>
      <c r="C162" s="96">
        <v>16350</v>
      </c>
      <c r="D162" s="96">
        <v>15699</v>
      </c>
      <c r="E162" s="131">
        <v>74255</v>
      </c>
      <c r="F162" s="100">
        <v>4665</v>
      </c>
      <c r="G162" s="99">
        <v>175250.18974999996</v>
      </c>
      <c r="H162" s="100">
        <v>96824.014759999991</v>
      </c>
      <c r="I162" s="127">
        <v>0</v>
      </c>
      <c r="J162" s="108">
        <v>0</v>
      </c>
      <c r="L162" s="110">
        <f t="shared" si="5"/>
        <v>407834</v>
      </c>
      <c r="M162" s="132">
        <f t="shared" si="4"/>
        <v>51872</v>
      </c>
      <c r="N162" s="112">
        <f t="shared" si="3"/>
        <v>272049.37390999991</v>
      </c>
    </row>
    <row r="163" spans="1:14" ht="13.4" customHeight="1" x14ac:dyDescent="0.3">
      <c r="A163" s="107" t="s">
        <v>204</v>
      </c>
      <c r="B163" s="96">
        <v>375785</v>
      </c>
      <c r="C163" s="96">
        <v>15674</v>
      </c>
      <c r="D163" s="96">
        <v>17604</v>
      </c>
      <c r="E163" s="131">
        <v>47207</v>
      </c>
      <c r="F163" s="100">
        <v>4526</v>
      </c>
      <c r="G163" s="99">
        <v>175225.35914999992</v>
      </c>
      <c r="H163" s="100">
        <v>96727.045279999962</v>
      </c>
      <c r="I163" s="127">
        <v>0</v>
      </c>
      <c r="J163" s="108">
        <v>0</v>
      </c>
      <c r="L163" s="110">
        <f t="shared" si="5"/>
        <v>422833</v>
      </c>
      <c r="M163" s="132">
        <f t="shared" si="4"/>
        <v>75367</v>
      </c>
      <c r="N163" s="112">
        <f t="shared" si="3"/>
        <v>280136.9892500001</v>
      </c>
    </row>
    <row r="164" spans="1:14" ht="13.4" customHeight="1" x14ac:dyDescent="0.3">
      <c r="A164" s="107" t="s">
        <v>205</v>
      </c>
      <c r="B164" s="96">
        <v>389555</v>
      </c>
      <c r="C164" s="96">
        <v>19048</v>
      </c>
      <c r="D164" s="96">
        <v>19268</v>
      </c>
      <c r="E164" s="131">
        <v>70841</v>
      </c>
      <c r="F164" s="100">
        <v>0</v>
      </c>
      <c r="G164" s="99">
        <v>183409.94397000014</v>
      </c>
      <c r="H164" s="100">
        <v>96947.061080000014</v>
      </c>
      <c r="I164" s="127">
        <v>0</v>
      </c>
      <c r="J164" s="108">
        <v>0</v>
      </c>
      <c r="L164" s="110">
        <f t="shared" si="5"/>
        <v>433054</v>
      </c>
      <c r="M164" s="132">
        <f t="shared" si="4"/>
        <v>44820</v>
      </c>
      <c r="N164" s="112">
        <f t="shared" si="3"/>
        <v>282592.21260999993</v>
      </c>
    </row>
    <row r="165" spans="1:14" ht="13.4" customHeight="1" x14ac:dyDescent="0.3">
      <c r="A165" s="107" t="s">
        <v>206</v>
      </c>
      <c r="B165" s="96">
        <v>394738</v>
      </c>
      <c r="C165" s="96">
        <v>20142</v>
      </c>
      <c r="D165" s="96">
        <v>17844</v>
      </c>
      <c r="E165" s="131">
        <v>44820</v>
      </c>
      <c r="F165" s="100">
        <v>10786</v>
      </c>
      <c r="G165" s="99">
        <v>185645.15152999992</v>
      </c>
      <c r="H165" s="100">
        <v>96947.059160000063</v>
      </c>
      <c r="I165" s="127">
        <v>0</v>
      </c>
      <c r="J165" s="108">
        <v>0</v>
      </c>
      <c r="L165" s="110">
        <f t="shared" si="5"/>
        <v>420654</v>
      </c>
      <c r="M165" s="132">
        <f t="shared" si="4"/>
        <v>41761</v>
      </c>
      <c r="N165" s="112">
        <f t="shared" si="3"/>
        <v>275334.38017000037</v>
      </c>
    </row>
    <row r="166" spans="1:14" ht="13.4" customHeight="1" x14ac:dyDescent="0.3">
      <c r="A166" s="107" t="s">
        <v>207</v>
      </c>
      <c r="B166" s="96">
        <v>382668</v>
      </c>
      <c r="C166" s="96">
        <v>14158</v>
      </c>
      <c r="D166" s="96">
        <v>19243</v>
      </c>
      <c r="E166" s="131">
        <v>30975</v>
      </c>
      <c r="F166" s="100">
        <v>6124</v>
      </c>
      <c r="G166" s="99">
        <v>178387.32101000031</v>
      </c>
      <c r="H166" s="100">
        <v>96947.061519999988</v>
      </c>
      <c r="I166" s="127">
        <v>0</v>
      </c>
      <c r="J166" s="108">
        <v>0</v>
      </c>
      <c r="L166" s="110">
        <f t="shared" si="5"/>
        <v>408849</v>
      </c>
      <c r="M166" s="132">
        <f t="shared" si="4"/>
        <v>72746</v>
      </c>
      <c r="N166" s="112">
        <f t="shared" si="3"/>
        <v>273772.85829999973</v>
      </c>
    </row>
    <row r="167" spans="1:14" ht="13.4" customHeight="1" x14ac:dyDescent="0.3">
      <c r="A167" s="107" t="s">
        <v>208</v>
      </c>
      <c r="B167" s="96">
        <v>375448</v>
      </c>
      <c r="C167" s="96">
        <v>18061</v>
      </c>
      <c r="D167" s="96">
        <v>19247</v>
      </c>
      <c r="E167" s="131">
        <v>66622</v>
      </c>
      <c r="F167" s="100">
        <v>5223</v>
      </c>
      <c r="G167" s="99">
        <v>176825.79677999974</v>
      </c>
      <c r="H167" s="100">
        <v>96947.061080000014</v>
      </c>
      <c r="I167" s="127">
        <v>0</v>
      </c>
      <c r="J167" s="108">
        <v>0</v>
      </c>
      <c r="L167" s="110">
        <f t="shared" si="5"/>
        <v>417949</v>
      </c>
      <c r="M167" s="132">
        <f t="shared" si="4"/>
        <v>34119</v>
      </c>
      <c r="N167" s="112">
        <f t="shared" ref="N167:N230" si="6">G168+H167</f>
        <v>288579.63792000024</v>
      </c>
    </row>
    <row r="168" spans="1:14" ht="13.4" customHeight="1" x14ac:dyDescent="0.3">
      <c r="A168" s="107" t="s">
        <v>209</v>
      </c>
      <c r="B168" s="96">
        <v>380641</v>
      </c>
      <c r="C168" s="96">
        <v>22176</v>
      </c>
      <c r="D168" s="96">
        <v>19226</v>
      </c>
      <c r="E168" s="131">
        <v>28896</v>
      </c>
      <c r="F168" s="100">
        <v>6484</v>
      </c>
      <c r="G168" s="99">
        <v>191632.57684000023</v>
      </c>
      <c r="H168" s="100">
        <v>96947.060599999968</v>
      </c>
      <c r="I168" s="127">
        <v>0</v>
      </c>
      <c r="J168" s="108">
        <v>0</v>
      </c>
      <c r="L168" s="110">
        <f t="shared" si="5"/>
        <v>420482</v>
      </c>
      <c r="M168" s="132">
        <f t="shared" si="4"/>
        <v>48349</v>
      </c>
      <c r="N168" s="112">
        <f t="shared" si="6"/>
        <v>277670.08769999957</v>
      </c>
    </row>
    <row r="169" spans="1:14" ht="13.4" customHeight="1" x14ac:dyDescent="0.3">
      <c r="A169" s="107" t="s">
        <v>210</v>
      </c>
      <c r="B169" s="96">
        <v>379080</v>
      </c>
      <c r="C169" s="96">
        <v>21628</v>
      </c>
      <c r="D169" s="96">
        <v>21480</v>
      </c>
      <c r="E169" s="131">
        <v>41865</v>
      </c>
      <c r="F169" s="100">
        <v>5763</v>
      </c>
      <c r="G169" s="99">
        <v>180723.0270999996</v>
      </c>
      <c r="H169" s="100">
        <v>96947.062280000071</v>
      </c>
      <c r="I169" s="127">
        <v>0</v>
      </c>
      <c r="J169" s="108">
        <v>0</v>
      </c>
      <c r="L169" s="110">
        <f t="shared" si="5"/>
        <v>524340</v>
      </c>
      <c r="M169" s="132">
        <f t="shared" si="4"/>
        <v>96589</v>
      </c>
      <c r="N169" s="112">
        <f t="shared" si="6"/>
        <v>311586.07128000015</v>
      </c>
    </row>
    <row r="170" spans="1:14" ht="13.4" customHeight="1" x14ac:dyDescent="0.3">
      <c r="A170" s="113" t="s">
        <v>211</v>
      </c>
      <c r="B170" s="114">
        <v>481232</v>
      </c>
      <c r="C170" s="114">
        <v>47785</v>
      </c>
      <c r="D170" s="114">
        <v>28179</v>
      </c>
      <c r="E170" s="133">
        <v>90826</v>
      </c>
      <c r="F170" s="118">
        <v>5265</v>
      </c>
      <c r="G170" s="117">
        <v>214639.00900000008</v>
      </c>
      <c r="H170" s="118">
        <v>97286.716000000015</v>
      </c>
      <c r="I170" s="128">
        <v>0</v>
      </c>
      <c r="J170" s="115">
        <v>0</v>
      </c>
      <c r="L170" s="120">
        <f t="shared" si="5"/>
        <v>429858</v>
      </c>
      <c r="M170" s="134">
        <f t="shared" si="4"/>
        <v>67640</v>
      </c>
      <c r="N170" s="122">
        <f t="shared" si="6"/>
        <v>269684.55300000001</v>
      </c>
    </row>
    <row r="171" spans="1:14" ht="13.4" customHeight="1" x14ac:dyDescent="0.3">
      <c r="A171" s="95" t="s">
        <v>212</v>
      </c>
      <c r="B171" s="102">
        <v>353894</v>
      </c>
      <c r="C171" s="102">
        <v>35129</v>
      </c>
      <c r="D171" s="102">
        <v>18733</v>
      </c>
      <c r="E171" s="129">
        <v>62375</v>
      </c>
      <c r="F171" s="124">
        <v>5393</v>
      </c>
      <c r="G171" s="123">
        <v>172397.837</v>
      </c>
      <c r="H171" s="124">
        <v>106889.864</v>
      </c>
      <c r="I171" s="127">
        <v>0</v>
      </c>
      <c r="J171" s="108">
        <v>0</v>
      </c>
      <c r="L171" s="110">
        <f t="shared" si="5"/>
        <v>424765</v>
      </c>
      <c r="M171" s="130">
        <f t="shared" si="4"/>
        <v>75184</v>
      </c>
      <c r="N171" s="112">
        <f t="shared" si="6"/>
        <v>279410.353</v>
      </c>
    </row>
    <row r="172" spans="1:14" ht="13.4" customHeight="1" x14ac:dyDescent="0.3">
      <c r="A172" s="107" t="s">
        <v>213</v>
      </c>
      <c r="B172" s="96">
        <v>370903</v>
      </c>
      <c r="C172" s="96">
        <v>18087</v>
      </c>
      <c r="D172" s="96">
        <v>20425</v>
      </c>
      <c r="E172" s="131">
        <v>69791</v>
      </c>
      <c r="F172" s="100">
        <v>4466</v>
      </c>
      <c r="G172" s="99">
        <v>172520.489</v>
      </c>
      <c r="H172" s="100">
        <v>106889.86300000001</v>
      </c>
      <c r="I172" s="127">
        <v>0</v>
      </c>
      <c r="J172" s="108">
        <v>0</v>
      </c>
      <c r="L172" s="110">
        <f t="shared" si="5"/>
        <v>415329</v>
      </c>
      <c r="M172" s="132">
        <f t="shared" si="4"/>
        <v>72585</v>
      </c>
      <c r="N172" s="112">
        <f t="shared" si="6"/>
        <v>286110.78600000002</v>
      </c>
    </row>
    <row r="173" spans="1:14" ht="13.4" customHeight="1" x14ac:dyDescent="0.3">
      <c r="A173" s="107" t="s">
        <v>214</v>
      </c>
      <c r="B173" s="96">
        <v>376817</v>
      </c>
      <c r="C173" s="96">
        <v>19018</v>
      </c>
      <c r="D173" s="96">
        <v>20427</v>
      </c>
      <c r="E173" s="131">
        <v>68119</v>
      </c>
      <c r="F173" s="100">
        <v>4398</v>
      </c>
      <c r="G173" s="99">
        <v>179220.92300000001</v>
      </c>
      <c r="H173" s="100">
        <v>106889.864</v>
      </c>
      <c r="I173" s="127">
        <v>0</v>
      </c>
      <c r="J173" s="108">
        <v>0</v>
      </c>
      <c r="L173" s="110">
        <f t="shared" si="5"/>
        <v>422178</v>
      </c>
      <c r="M173" s="132">
        <f t="shared" si="4"/>
        <v>63124</v>
      </c>
      <c r="N173" s="112">
        <f t="shared" si="6"/>
        <v>287251.95699999994</v>
      </c>
    </row>
    <row r="174" spans="1:14" ht="13.4" customHeight="1" x14ac:dyDescent="0.3">
      <c r="A174" s="107" t="s">
        <v>215</v>
      </c>
      <c r="B174" s="96">
        <v>382733</v>
      </c>
      <c r="C174" s="96">
        <v>26543</v>
      </c>
      <c r="D174" s="96">
        <v>12930</v>
      </c>
      <c r="E174" s="131">
        <v>58726</v>
      </c>
      <c r="F174" s="100">
        <v>4423</v>
      </c>
      <c r="G174" s="99">
        <v>180362.09299999994</v>
      </c>
      <c r="H174" s="100">
        <v>106889.864</v>
      </c>
      <c r="I174" s="127">
        <v>0</v>
      </c>
      <c r="J174" s="108">
        <v>0</v>
      </c>
      <c r="L174" s="110">
        <f t="shared" si="5"/>
        <v>423120</v>
      </c>
      <c r="M174" s="132">
        <f t="shared" si="4"/>
        <v>57383</v>
      </c>
      <c r="N174" s="112">
        <f t="shared" si="6"/>
        <v>286841.53700000007</v>
      </c>
    </row>
    <row r="175" spans="1:14" ht="13.4" customHeight="1" x14ac:dyDescent="0.3">
      <c r="A175" s="107" t="s">
        <v>216</v>
      </c>
      <c r="B175" s="96">
        <v>383647</v>
      </c>
      <c r="C175" s="96">
        <v>20670</v>
      </c>
      <c r="D175" s="96">
        <v>16978</v>
      </c>
      <c r="E175" s="131">
        <v>52960</v>
      </c>
      <c r="F175" s="100">
        <v>4336</v>
      </c>
      <c r="G175" s="99">
        <v>179951.67300000007</v>
      </c>
      <c r="H175" s="100">
        <v>106889.86299999995</v>
      </c>
      <c r="I175" s="127">
        <v>0</v>
      </c>
      <c r="J175" s="108">
        <v>0</v>
      </c>
      <c r="L175" s="110">
        <f t="shared" si="5"/>
        <v>428253</v>
      </c>
      <c r="M175" s="132">
        <f t="shared" ref="M175:M194" si="7">E176+F175</f>
        <v>54268</v>
      </c>
      <c r="N175" s="112">
        <f t="shared" si="6"/>
        <v>299068.09199999989</v>
      </c>
    </row>
    <row r="176" spans="1:14" ht="13.4" customHeight="1" x14ac:dyDescent="0.3">
      <c r="A176" s="107" t="s">
        <v>217</v>
      </c>
      <c r="B176" s="96">
        <v>390605</v>
      </c>
      <c r="C176" s="96">
        <v>18907</v>
      </c>
      <c r="D176" s="96">
        <v>17127</v>
      </c>
      <c r="E176" s="131">
        <v>49932</v>
      </c>
      <c r="F176" s="100">
        <v>4405</v>
      </c>
      <c r="G176" s="99">
        <v>192178.22899999993</v>
      </c>
      <c r="H176" s="100">
        <v>106889.86400000006</v>
      </c>
      <c r="I176" s="127">
        <v>0</v>
      </c>
      <c r="J176" s="108">
        <v>0</v>
      </c>
      <c r="L176" s="110">
        <f t="shared" si="5"/>
        <v>437438</v>
      </c>
      <c r="M176" s="132">
        <f t="shared" si="7"/>
        <v>75410</v>
      </c>
      <c r="N176" s="112">
        <f t="shared" si="6"/>
        <v>298740.15100000007</v>
      </c>
    </row>
    <row r="177" spans="1:14" ht="13.4" customHeight="1" x14ac:dyDescent="0.3">
      <c r="A177" s="107" t="s">
        <v>218</v>
      </c>
      <c r="B177" s="96">
        <v>401404</v>
      </c>
      <c r="C177" s="96">
        <v>17917</v>
      </c>
      <c r="D177" s="96">
        <v>17680</v>
      </c>
      <c r="E177" s="131">
        <v>71005</v>
      </c>
      <c r="F177" s="100">
        <v>4279</v>
      </c>
      <c r="G177" s="99">
        <v>191850.28700000001</v>
      </c>
      <c r="H177" s="100">
        <v>107262.07499999995</v>
      </c>
      <c r="I177" s="127">
        <v>0</v>
      </c>
      <c r="J177" s="108">
        <v>0</v>
      </c>
      <c r="L177" s="110">
        <f t="shared" si="5"/>
        <v>432489</v>
      </c>
      <c r="M177" s="132">
        <f t="shared" si="7"/>
        <v>60494</v>
      </c>
      <c r="N177" s="112">
        <f t="shared" si="6"/>
        <v>292073.52499999997</v>
      </c>
    </row>
    <row r="178" spans="1:14" ht="13.4" customHeight="1" x14ac:dyDescent="0.3">
      <c r="A178" s="107" t="s">
        <v>219</v>
      </c>
      <c r="B178" s="96">
        <v>396892</v>
      </c>
      <c r="C178" s="96">
        <v>19082</v>
      </c>
      <c r="D178" s="96">
        <v>17047</v>
      </c>
      <c r="E178" s="131">
        <v>56215</v>
      </c>
      <c r="F178" s="100">
        <v>4408</v>
      </c>
      <c r="G178" s="99">
        <v>184811.45</v>
      </c>
      <c r="H178" s="100">
        <v>107262.076</v>
      </c>
      <c r="I178" s="127">
        <v>0</v>
      </c>
      <c r="J178" s="108">
        <v>0</v>
      </c>
      <c r="L178" s="110">
        <f t="shared" si="5"/>
        <v>417124</v>
      </c>
      <c r="M178" s="132">
        <f t="shared" si="7"/>
        <v>54361</v>
      </c>
      <c r="N178" s="112">
        <f t="shared" si="6"/>
        <v>285399.66200000013</v>
      </c>
    </row>
    <row r="179" spans="1:14" ht="13.4" customHeight="1" x14ac:dyDescent="0.3">
      <c r="A179" s="107" t="s">
        <v>220</v>
      </c>
      <c r="B179" s="96">
        <v>380995</v>
      </c>
      <c r="C179" s="96">
        <v>16041</v>
      </c>
      <c r="D179" s="96">
        <v>19048</v>
      </c>
      <c r="E179" s="131">
        <v>49953</v>
      </c>
      <c r="F179" s="100">
        <v>4403</v>
      </c>
      <c r="G179" s="99">
        <v>178137.58600000013</v>
      </c>
      <c r="H179" s="100">
        <v>107158.32500000007</v>
      </c>
      <c r="I179" s="127">
        <v>0</v>
      </c>
      <c r="J179" s="108">
        <v>0</v>
      </c>
      <c r="L179" s="110">
        <f t="shared" si="5"/>
        <v>432314</v>
      </c>
      <c r="M179" s="132">
        <f t="shared" si="7"/>
        <v>56090</v>
      </c>
      <c r="N179" s="112">
        <f t="shared" si="6"/>
        <v>292732.19900000014</v>
      </c>
    </row>
    <row r="180" spans="1:14" ht="13.4" customHeight="1" x14ac:dyDescent="0.3">
      <c r="A180" s="107" t="s">
        <v>221</v>
      </c>
      <c r="B180" s="96">
        <v>397225</v>
      </c>
      <c r="C180" s="96">
        <v>21424</v>
      </c>
      <c r="D180" s="96">
        <v>14954</v>
      </c>
      <c r="E180" s="131">
        <v>51687</v>
      </c>
      <c r="F180" s="100">
        <v>4932</v>
      </c>
      <c r="G180" s="99">
        <v>185573.87400000007</v>
      </c>
      <c r="H180" s="100">
        <v>106601.01099999994</v>
      </c>
      <c r="I180" s="127">
        <v>0</v>
      </c>
      <c r="J180" s="108">
        <v>0</v>
      </c>
      <c r="L180" s="110">
        <f t="shared" si="5"/>
        <v>429533</v>
      </c>
      <c r="M180" s="132">
        <f t="shared" si="7"/>
        <v>77318</v>
      </c>
      <c r="N180" s="112">
        <f t="shared" si="6"/>
        <v>292507.34299999988</v>
      </c>
    </row>
    <row r="181" spans="1:14" ht="13.4" customHeight="1" x14ac:dyDescent="0.3">
      <c r="A181" s="107" t="s">
        <v>222</v>
      </c>
      <c r="B181" s="132">
        <v>393155</v>
      </c>
      <c r="C181" s="132">
        <v>20604</v>
      </c>
      <c r="D181" s="132">
        <v>19878</v>
      </c>
      <c r="E181" s="135">
        <v>72386</v>
      </c>
      <c r="F181" s="110">
        <v>4355</v>
      </c>
      <c r="G181" s="136">
        <v>185906.33199999994</v>
      </c>
      <c r="H181" s="110">
        <v>106572.87899999996</v>
      </c>
      <c r="I181" s="127">
        <v>0</v>
      </c>
      <c r="J181" s="108">
        <v>0</v>
      </c>
      <c r="L181" s="110">
        <f t="shared" si="5"/>
        <v>529761</v>
      </c>
      <c r="M181" s="132">
        <f t="shared" si="7"/>
        <v>51433</v>
      </c>
      <c r="N181" s="112">
        <f t="shared" si="6"/>
        <v>334284.61499999999</v>
      </c>
    </row>
    <row r="182" spans="1:14" ht="13.4" customHeight="1" x14ac:dyDescent="0.3">
      <c r="A182" s="113" t="s">
        <v>223</v>
      </c>
      <c r="B182" s="134">
        <v>489279</v>
      </c>
      <c r="C182" s="134">
        <v>23595</v>
      </c>
      <c r="D182" s="134">
        <v>23893</v>
      </c>
      <c r="E182" s="137">
        <v>47078</v>
      </c>
      <c r="F182" s="120">
        <v>4325</v>
      </c>
      <c r="G182" s="138">
        <v>227711.73600000003</v>
      </c>
      <c r="H182" s="120">
        <v>106607.61199999996</v>
      </c>
      <c r="I182" s="128">
        <v>0</v>
      </c>
      <c r="J182" s="115">
        <v>0</v>
      </c>
      <c r="L182" s="120">
        <f t="shared" si="5"/>
        <v>426552</v>
      </c>
      <c r="M182" s="134">
        <f t="shared" si="7"/>
        <v>74502</v>
      </c>
      <c r="N182" s="122">
        <f t="shared" si="6"/>
        <v>291631.10800000001</v>
      </c>
    </row>
    <row r="183" spans="1:14" ht="13.4" customHeight="1" x14ac:dyDescent="0.3">
      <c r="A183" s="95" t="s">
        <v>224</v>
      </c>
      <c r="B183" s="130">
        <v>379064</v>
      </c>
      <c r="C183" s="130">
        <v>33930</v>
      </c>
      <c r="D183" s="130">
        <v>18545</v>
      </c>
      <c r="E183" s="139">
        <v>70177</v>
      </c>
      <c r="F183" s="103">
        <v>4306</v>
      </c>
      <c r="G183" s="140">
        <v>185023.49600000001</v>
      </c>
      <c r="H183" s="103">
        <v>99593.377999999997</v>
      </c>
      <c r="I183" s="127">
        <v>0</v>
      </c>
      <c r="J183" s="108">
        <v>0</v>
      </c>
      <c r="L183" s="110">
        <f t="shared" si="5"/>
        <v>438609</v>
      </c>
      <c r="M183" s="130">
        <f t="shared" si="7"/>
        <v>33222</v>
      </c>
      <c r="N183" s="112">
        <f t="shared" si="6"/>
        <v>282868.87099999998</v>
      </c>
    </row>
    <row r="184" spans="1:14" ht="13.4" customHeight="1" x14ac:dyDescent="0.3">
      <c r="A184" s="107" t="s">
        <v>225</v>
      </c>
      <c r="B184" s="132">
        <v>386134</v>
      </c>
      <c r="C184" s="132">
        <v>19002</v>
      </c>
      <c r="D184" s="132">
        <v>19271</v>
      </c>
      <c r="E184" s="135">
        <v>28916</v>
      </c>
      <c r="F184" s="110">
        <v>4427</v>
      </c>
      <c r="G184" s="136">
        <v>183275.49299999999</v>
      </c>
      <c r="H184" s="110">
        <v>99817.981999999989</v>
      </c>
      <c r="I184" s="127">
        <v>0</v>
      </c>
      <c r="J184" s="108">
        <v>0</v>
      </c>
      <c r="L184" s="110">
        <f t="shared" si="5"/>
        <v>444267</v>
      </c>
      <c r="M184" s="132">
        <f t="shared" si="7"/>
        <v>103650</v>
      </c>
      <c r="N184" s="112">
        <f t="shared" si="6"/>
        <v>296026.30000000005</v>
      </c>
    </row>
    <row r="185" spans="1:14" ht="13.4" customHeight="1" x14ac:dyDescent="0.3">
      <c r="A185" s="107" t="s">
        <v>226</v>
      </c>
      <c r="B185" s="132">
        <v>405994</v>
      </c>
      <c r="C185" s="132">
        <v>24085</v>
      </c>
      <c r="D185" s="132">
        <v>19267</v>
      </c>
      <c r="E185" s="135">
        <v>99223</v>
      </c>
      <c r="F185" s="110">
        <v>5167</v>
      </c>
      <c r="G185" s="136">
        <v>196208.31800000003</v>
      </c>
      <c r="H185" s="110">
        <v>99817.983999999997</v>
      </c>
      <c r="I185" s="127">
        <v>0</v>
      </c>
      <c r="J185" s="108">
        <v>0</v>
      </c>
      <c r="L185" s="110">
        <f t="shared" si="5"/>
        <v>444526</v>
      </c>
      <c r="M185" s="132">
        <f t="shared" si="7"/>
        <v>53887</v>
      </c>
      <c r="N185" s="112">
        <f t="shared" si="6"/>
        <v>289280.34499999991</v>
      </c>
    </row>
    <row r="186" spans="1:14" ht="13.4" customHeight="1" x14ac:dyDescent="0.3">
      <c r="A186" s="107" t="s">
        <v>227</v>
      </c>
      <c r="B186" s="132">
        <v>401174</v>
      </c>
      <c r="C186" s="132">
        <v>20507</v>
      </c>
      <c r="D186" s="132">
        <v>19270</v>
      </c>
      <c r="E186" s="135">
        <v>48720</v>
      </c>
      <c r="F186" s="110">
        <v>4830</v>
      </c>
      <c r="G186" s="136">
        <v>189462.36099999992</v>
      </c>
      <c r="H186" s="110">
        <v>99817.982000000018</v>
      </c>
      <c r="I186" s="127">
        <v>0</v>
      </c>
      <c r="J186" s="108">
        <v>0</v>
      </c>
      <c r="L186" s="110">
        <f t="shared" si="5"/>
        <v>452648</v>
      </c>
      <c r="M186" s="132">
        <f t="shared" si="7"/>
        <v>45608</v>
      </c>
      <c r="N186" s="112">
        <f t="shared" si="6"/>
        <v>295193.61200000002</v>
      </c>
    </row>
    <row r="187" spans="1:14" ht="13.4" customHeight="1" x14ac:dyDescent="0.3">
      <c r="A187" s="107" t="s">
        <v>228</v>
      </c>
      <c r="B187" s="132">
        <v>412871</v>
      </c>
      <c r="C187" s="132">
        <v>24448</v>
      </c>
      <c r="D187" s="132">
        <v>20934</v>
      </c>
      <c r="E187" s="135">
        <v>40778</v>
      </c>
      <c r="F187" s="110">
        <v>4635</v>
      </c>
      <c r="G187" s="136">
        <v>195375.63</v>
      </c>
      <c r="H187" s="110">
        <v>99817.983000000007</v>
      </c>
      <c r="I187" s="127">
        <v>0</v>
      </c>
      <c r="J187" s="108">
        <v>0</v>
      </c>
      <c r="L187" s="110">
        <f t="shared" si="5"/>
        <v>458651</v>
      </c>
      <c r="M187" s="132">
        <f t="shared" si="7"/>
        <v>72212</v>
      </c>
      <c r="N187" s="112">
        <f t="shared" si="6"/>
        <v>301989.00300000003</v>
      </c>
    </row>
    <row r="188" spans="1:14" ht="13.4" customHeight="1" x14ac:dyDescent="0.3">
      <c r="A188" s="107" t="s">
        <v>229</v>
      </c>
      <c r="B188" s="96">
        <v>413269</v>
      </c>
      <c r="C188" s="96">
        <v>24896</v>
      </c>
      <c r="D188" s="96">
        <v>20876</v>
      </c>
      <c r="E188" s="131">
        <v>67577</v>
      </c>
      <c r="F188" s="100">
        <v>4884</v>
      </c>
      <c r="G188" s="99">
        <v>202171.02000000002</v>
      </c>
      <c r="H188" s="100">
        <v>99817.983000000007</v>
      </c>
      <c r="I188" s="127">
        <v>0</v>
      </c>
      <c r="J188" s="108">
        <v>0</v>
      </c>
      <c r="L188" s="110">
        <f t="shared" si="5"/>
        <v>468493</v>
      </c>
      <c r="M188" s="132">
        <f t="shared" si="7"/>
        <v>87083</v>
      </c>
      <c r="N188" s="112">
        <f t="shared" si="6"/>
        <v>299072.473</v>
      </c>
    </row>
    <row r="189" spans="1:14" ht="13.4" customHeight="1" x14ac:dyDescent="0.3">
      <c r="A189" s="107" t="s">
        <v>230</v>
      </c>
      <c r="B189" s="96">
        <v>422721</v>
      </c>
      <c r="C189" s="96">
        <v>22934</v>
      </c>
      <c r="D189" s="96">
        <v>18784</v>
      </c>
      <c r="E189" s="131">
        <v>82199</v>
      </c>
      <c r="F189" s="100">
        <v>4638</v>
      </c>
      <c r="G189" s="99">
        <v>199254.49</v>
      </c>
      <c r="H189" s="100">
        <v>99817.983000000007</v>
      </c>
      <c r="I189" s="127">
        <v>0</v>
      </c>
      <c r="J189" s="108">
        <v>0</v>
      </c>
      <c r="L189" s="110">
        <f t="shared" si="5"/>
        <v>464797</v>
      </c>
      <c r="M189" s="132">
        <f t="shared" si="7"/>
        <v>68568</v>
      </c>
      <c r="N189" s="112">
        <f t="shared" si="6"/>
        <v>297008.17500000005</v>
      </c>
    </row>
    <row r="190" spans="1:14" ht="13.4" customHeight="1" x14ac:dyDescent="0.3">
      <c r="A190" s="107" t="s">
        <v>231</v>
      </c>
      <c r="B190" s="96">
        <v>423079</v>
      </c>
      <c r="C190" s="96">
        <v>21960</v>
      </c>
      <c r="D190" s="96">
        <v>19269</v>
      </c>
      <c r="E190" s="131">
        <v>63930</v>
      </c>
      <c r="F190" s="100">
        <v>4615</v>
      </c>
      <c r="G190" s="99">
        <v>197190.19200000004</v>
      </c>
      <c r="H190" s="100">
        <v>99817.983000000007</v>
      </c>
      <c r="I190" s="127">
        <v>0</v>
      </c>
      <c r="J190" s="108">
        <v>0</v>
      </c>
      <c r="L190" s="110">
        <f t="shared" si="5"/>
        <v>452047</v>
      </c>
      <c r="M190" s="132">
        <f t="shared" si="7"/>
        <v>67417</v>
      </c>
      <c r="N190" s="112">
        <f t="shared" si="6"/>
        <v>291111.31700000004</v>
      </c>
    </row>
    <row r="191" spans="1:14" ht="13.4" customHeight="1" x14ac:dyDescent="0.3">
      <c r="A191" s="107" t="s">
        <v>232</v>
      </c>
      <c r="B191" s="96">
        <v>410818</v>
      </c>
      <c r="C191" s="96">
        <v>19708</v>
      </c>
      <c r="D191" s="96">
        <v>19269</v>
      </c>
      <c r="E191" s="131">
        <v>62802</v>
      </c>
      <c r="F191" s="100">
        <v>4830</v>
      </c>
      <c r="G191" s="99">
        <v>191293.33400000003</v>
      </c>
      <c r="H191" s="100">
        <v>99817.983000000007</v>
      </c>
      <c r="I191" s="127">
        <v>0</v>
      </c>
      <c r="J191" s="108">
        <v>0</v>
      </c>
      <c r="L191" s="110">
        <f t="shared" si="5"/>
        <v>471204</v>
      </c>
      <c r="M191" s="132">
        <f t="shared" si="7"/>
        <v>71241</v>
      </c>
      <c r="N191" s="112">
        <f t="shared" si="6"/>
        <v>302557.71500000008</v>
      </c>
    </row>
    <row r="192" spans="1:14" ht="13.4" customHeight="1" x14ac:dyDescent="0.3">
      <c r="A192" s="107" t="s">
        <v>233</v>
      </c>
      <c r="B192" s="96">
        <v>432227</v>
      </c>
      <c r="C192" s="96">
        <v>75156</v>
      </c>
      <c r="D192" s="96">
        <v>19270</v>
      </c>
      <c r="E192" s="131">
        <v>66411</v>
      </c>
      <c r="F192" s="100">
        <v>4727</v>
      </c>
      <c r="G192" s="99">
        <v>202739.73200000008</v>
      </c>
      <c r="H192" s="100">
        <v>99817.983000000007</v>
      </c>
      <c r="I192" s="127">
        <v>0</v>
      </c>
      <c r="J192" s="108">
        <v>0</v>
      </c>
      <c r="L192" s="110">
        <f t="shared" si="5"/>
        <v>505787</v>
      </c>
      <c r="M192" s="132">
        <f t="shared" si="7"/>
        <v>61276</v>
      </c>
      <c r="N192" s="112">
        <f t="shared" si="6"/>
        <v>301482.45982145146</v>
      </c>
    </row>
    <row r="193" spans="1:14" ht="13.4" customHeight="1" x14ac:dyDescent="0.3">
      <c r="A193" s="107" t="s">
        <v>234</v>
      </c>
      <c r="B193" s="96">
        <v>411361</v>
      </c>
      <c r="C193" s="96">
        <v>29554</v>
      </c>
      <c r="D193" s="96">
        <v>20878</v>
      </c>
      <c r="E193" s="131">
        <v>56549</v>
      </c>
      <c r="F193" s="100">
        <v>4709</v>
      </c>
      <c r="G193" s="99">
        <v>201664.47682145145</v>
      </c>
      <c r="H193" s="100">
        <v>99817.982040000032</v>
      </c>
      <c r="I193" s="127">
        <v>0</v>
      </c>
      <c r="J193" s="108">
        <v>0</v>
      </c>
      <c r="L193" s="110">
        <f t="shared" si="5"/>
        <v>560428</v>
      </c>
      <c r="M193" s="132">
        <f t="shared" si="7"/>
        <v>69870</v>
      </c>
      <c r="N193" s="112">
        <f t="shared" si="6"/>
        <v>329675.89746874839</v>
      </c>
    </row>
    <row r="194" spans="1:14" ht="13.4" customHeight="1" x14ac:dyDescent="0.3">
      <c r="A194" s="113" t="s">
        <v>235</v>
      </c>
      <c r="B194" s="114">
        <v>509996</v>
      </c>
      <c r="C194" s="114">
        <v>27022</v>
      </c>
      <c r="D194" s="114">
        <v>20526</v>
      </c>
      <c r="E194" s="133">
        <v>65161</v>
      </c>
      <c r="F194" s="118">
        <v>4746</v>
      </c>
      <c r="G194" s="117">
        <v>229857.91542874835</v>
      </c>
      <c r="H194" s="118">
        <v>100042.79367999989</v>
      </c>
      <c r="I194" s="128">
        <v>0</v>
      </c>
      <c r="J194" s="115">
        <v>0</v>
      </c>
      <c r="L194" s="120">
        <f t="shared" si="5"/>
        <v>457432</v>
      </c>
      <c r="M194" s="134">
        <f t="shared" si="7"/>
        <v>76689</v>
      </c>
      <c r="N194" s="122">
        <f t="shared" si="6"/>
        <v>296817.33913999988</v>
      </c>
    </row>
    <row r="195" spans="1:14" ht="13.4" customHeight="1" x14ac:dyDescent="0.3">
      <c r="A195" s="95" t="s">
        <v>236</v>
      </c>
      <c r="B195" s="130">
        <v>409884</v>
      </c>
      <c r="C195" s="130">
        <v>34661</v>
      </c>
      <c r="D195" s="130">
        <v>20045</v>
      </c>
      <c r="E195" s="139">
        <v>71943</v>
      </c>
      <c r="F195" s="103">
        <v>4553</v>
      </c>
      <c r="G195" s="140">
        <v>196774.54545999999</v>
      </c>
      <c r="H195" s="103">
        <v>101508.00016</v>
      </c>
      <c r="I195" s="127">
        <v>0</v>
      </c>
      <c r="J195" s="108">
        <v>0</v>
      </c>
      <c r="L195" s="110">
        <f t="shared" ref="L195:L258" si="8">B196+C195+D195</f>
        <v>473672</v>
      </c>
      <c r="M195" s="130">
        <f t="shared" ref="M195:M260" si="9">E197+F195</f>
        <v>70599</v>
      </c>
      <c r="N195" s="112">
        <f t="shared" si="6"/>
        <v>293783.4817</v>
      </c>
    </row>
    <row r="196" spans="1:14" ht="13.4" customHeight="1" x14ac:dyDescent="0.3">
      <c r="A196" s="107" t="s">
        <v>237</v>
      </c>
      <c r="B196" s="132">
        <v>418966</v>
      </c>
      <c r="C196" s="132">
        <v>16455</v>
      </c>
      <c r="D196" s="132">
        <v>20042</v>
      </c>
      <c r="E196" s="135">
        <v>73496</v>
      </c>
      <c r="F196" s="110">
        <v>4871</v>
      </c>
      <c r="G196" s="136">
        <v>192275.48154000001</v>
      </c>
      <c r="H196" s="110">
        <v>101507.99984</v>
      </c>
      <c r="I196" s="127">
        <v>0</v>
      </c>
      <c r="J196" s="108">
        <v>0</v>
      </c>
      <c r="L196" s="110">
        <f t="shared" si="8"/>
        <v>440780</v>
      </c>
      <c r="M196" s="132">
        <f t="shared" si="9"/>
        <v>69067</v>
      </c>
      <c r="N196" s="112">
        <f t="shared" si="6"/>
        <v>289921.72584000003</v>
      </c>
    </row>
    <row r="197" spans="1:14" ht="13.4" customHeight="1" x14ac:dyDescent="0.3">
      <c r="A197" s="107" t="s">
        <v>238</v>
      </c>
      <c r="B197" s="132">
        <v>404283</v>
      </c>
      <c r="C197" s="132">
        <v>21411</v>
      </c>
      <c r="D197" s="132">
        <v>20045</v>
      </c>
      <c r="E197" s="135">
        <v>66046</v>
      </c>
      <c r="F197" s="110">
        <v>4803</v>
      </c>
      <c r="G197" s="136">
        <v>188413.72600000002</v>
      </c>
      <c r="H197" s="110">
        <v>101508</v>
      </c>
      <c r="I197" s="127">
        <v>0</v>
      </c>
      <c r="J197" s="108">
        <v>0</v>
      </c>
      <c r="L197" s="110">
        <f t="shared" si="8"/>
        <v>458948</v>
      </c>
      <c r="M197" s="132">
        <f t="shared" si="9"/>
        <v>69456</v>
      </c>
      <c r="N197" s="112">
        <f t="shared" si="6"/>
        <v>293753.38413021003</v>
      </c>
    </row>
    <row r="198" spans="1:14" ht="13.4" customHeight="1" x14ac:dyDescent="0.3">
      <c r="A198" s="107" t="s">
        <v>239</v>
      </c>
      <c r="B198" s="132">
        <v>417492</v>
      </c>
      <c r="C198" s="132">
        <v>19472</v>
      </c>
      <c r="D198" s="132">
        <v>20043</v>
      </c>
      <c r="E198" s="135">
        <v>64196</v>
      </c>
      <c r="F198" s="110">
        <v>4711</v>
      </c>
      <c r="G198" s="136">
        <v>192245.38413021003</v>
      </c>
      <c r="H198" s="110">
        <v>101507.99996000004</v>
      </c>
      <c r="I198" s="127">
        <v>0</v>
      </c>
      <c r="J198" s="108">
        <v>0</v>
      </c>
      <c r="L198" s="110">
        <f t="shared" si="8"/>
        <v>464584</v>
      </c>
      <c r="M198" s="132">
        <f t="shared" si="9"/>
        <v>61134</v>
      </c>
      <c r="N198" s="112">
        <f t="shared" si="6"/>
        <v>297184.85305015009</v>
      </c>
    </row>
    <row r="199" spans="1:14" ht="13.4" customHeight="1" x14ac:dyDescent="0.3">
      <c r="A199" s="107" t="s">
        <v>240</v>
      </c>
      <c r="B199" s="132">
        <v>425069</v>
      </c>
      <c r="C199" s="132">
        <v>22119</v>
      </c>
      <c r="D199" s="132">
        <v>23776</v>
      </c>
      <c r="E199" s="135">
        <v>64653</v>
      </c>
      <c r="F199" s="110">
        <v>4769</v>
      </c>
      <c r="G199" s="136">
        <v>195676.85309015005</v>
      </c>
      <c r="H199" s="110">
        <v>101507.99979999993</v>
      </c>
      <c r="I199" s="127">
        <v>0</v>
      </c>
      <c r="J199" s="108">
        <v>0</v>
      </c>
      <c r="L199" s="110">
        <f t="shared" si="8"/>
        <v>476495</v>
      </c>
      <c r="M199" s="132">
        <f t="shared" si="9"/>
        <v>77824</v>
      </c>
      <c r="N199" s="112">
        <f t="shared" si="6"/>
        <v>297951.39288906002</v>
      </c>
    </row>
    <row r="200" spans="1:14" ht="13.4" customHeight="1" x14ac:dyDescent="0.3">
      <c r="A200" s="107" t="s">
        <v>241</v>
      </c>
      <c r="B200" s="96">
        <v>430600</v>
      </c>
      <c r="C200" s="96">
        <v>18652</v>
      </c>
      <c r="D200" s="96">
        <v>21216</v>
      </c>
      <c r="E200" s="131">
        <v>56423</v>
      </c>
      <c r="F200" s="100">
        <v>4713</v>
      </c>
      <c r="G200" s="99">
        <v>196443.39308906009</v>
      </c>
      <c r="H200" s="100">
        <v>101508.00000000006</v>
      </c>
      <c r="I200" s="127">
        <v>0</v>
      </c>
      <c r="J200" s="108">
        <v>0</v>
      </c>
      <c r="L200" s="110">
        <f t="shared" si="8"/>
        <v>485090</v>
      </c>
      <c r="M200" s="132">
        <f t="shared" si="9"/>
        <v>73325</v>
      </c>
      <c r="N200" s="112">
        <f t="shared" si="6"/>
        <v>304917.14556860999</v>
      </c>
    </row>
    <row r="201" spans="1:14" ht="13.4" customHeight="1" x14ac:dyDescent="0.3">
      <c r="A201" s="107" t="s">
        <v>242</v>
      </c>
      <c r="B201" s="96">
        <v>445222</v>
      </c>
      <c r="C201" s="96">
        <v>19278</v>
      </c>
      <c r="D201" s="96">
        <v>17899</v>
      </c>
      <c r="E201" s="131">
        <v>73055</v>
      </c>
      <c r="F201" s="100">
        <v>4702</v>
      </c>
      <c r="G201" s="99">
        <v>203409.14556860994</v>
      </c>
      <c r="H201" s="100">
        <v>109841.3335699999</v>
      </c>
      <c r="I201" s="127">
        <v>0</v>
      </c>
      <c r="J201" s="108">
        <v>0</v>
      </c>
      <c r="L201" s="110">
        <f t="shared" si="8"/>
        <v>472885</v>
      </c>
      <c r="M201" s="132">
        <f t="shared" si="9"/>
        <v>71873</v>
      </c>
      <c r="N201" s="112">
        <f t="shared" si="6"/>
        <v>308783.68623991974</v>
      </c>
    </row>
    <row r="202" spans="1:14" ht="13.4" customHeight="1" x14ac:dyDescent="0.3">
      <c r="A202" s="107" t="s">
        <v>243</v>
      </c>
      <c r="B202" s="96">
        <v>435708</v>
      </c>
      <c r="C202" s="96">
        <v>21593</v>
      </c>
      <c r="D202" s="96">
        <v>20077</v>
      </c>
      <c r="E202" s="131">
        <v>68612</v>
      </c>
      <c r="F202" s="100">
        <v>4709</v>
      </c>
      <c r="G202" s="99">
        <v>198942.35266991984</v>
      </c>
      <c r="H202" s="100">
        <v>109841.33269000007</v>
      </c>
      <c r="I202" s="127">
        <v>0</v>
      </c>
      <c r="J202" s="108">
        <v>0</v>
      </c>
      <c r="L202" s="110">
        <f t="shared" si="8"/>
        <v>463354</v>
      </c>
      <c r="M202" s="132">
        <f t="shared" si="9"/>
        <v>66362</v>
      </c>
      <c r="N202" s="112">
        <f t="shared" si="6"/>
        <v>308539.93970990996</v>
      </c>
    </row>
    <row r="203" spans="1:14" ht="13.4" customHeight="1" x14ac:dyDescent="0.3">
      <c r="A203" s="107" t="s">
        <v>244</v>
      </c>
      <c r="B203" s="96">
        <v>421684</v>
      </c>
      <c r="C203" s="96">
        <v>20114</v>
      </c>
      <c r="D203" s="96">
        <v>20076</v>
      </c>
      <c r="E203" s="131">
        <v>67171</v>
      </c>
      <c r="F203" s="100">
        <v>4727</v>
      </c>
      <c r="G203" s="99">
        <v>198698.60701990989</v>
      </c>
      <c r="H203" s="100">
        <v>109841.33291999996</v>
      </c>
      <c r="I203" s="127">
        <v>0</v>
      </c>
      <c r="J203" s="108">
        <v>0</v>
      </c>
      <c r="L203" s="110">
        <f t="shared" si="8"/>
        <v>473865</v>
      </c>
      <c r="M203" s="132">
        <f t="shared" si="9"/>
        <v>38517</v>
      </c>
      <c r="N203" s="112">
        <f t="shared" si="6"/>
        <v>331372.94398940029</v>
      </c>
    </row>
    <row r="204" spans="1:14" ht="13.4" customHeight="1" x14ac:dyDescent="0.3">
      <c r="A204" s="107" t="s">
        <v>245</v>
      </c>
      <c r="B204" s="96">
        <v>433675</v>
      </c>
      <c r="C204" s="96">
        <v>22105</v>
      </c>
      <c r="D204" s="96">
        <v>10263</v>
      </c>
      <c r="E204" s="131">
        <v>61653</v>
      </c>
      <c r="F204" s="100">
        <v>1973</v>
      </c>
      <c r="G204" s="99">
        <v>221531.61106940033</v>
      </c>
      <c r="H204" s="100">
        <v>109841.33379000006</v>
      </c>
      <c r="I204" s="127">
        <v>0</v>
      </c>
      <c r="J204" s="108">
        <v>0</v>
      </c>
      <c r="L204" s="110">
        <f t="shared" si="8"/>
        <v>463783</v>
      </c>
      <c r="M204" s="132">
        <f t="shared" si="9"/>
        <v>29872</v>
      </c>
      <c r="N204" s="112">
        <f t="shared" si="6"/>
        <v>310832.10347002</v>
      </c>
    </row>
    <row r="205" spans="1:14" ht="13.4" customHeight="1" x14ac:dyDescent="0.3">
      <c r="A205" s="107" t="s">
        <v>246</v>
      </c>
      <c r="B205" s="96">
        <v>431415</v>
      </c>
      <c r="C205" s="96">
        <v>20386</v>
      </c>
      <c r="D205" s="96">
        <v>19580</v>
      </c>
      <c r="E205" s="131">
        <v>33790</v>
      </c>
      <c r="F205" s="100">
        <v>2086</v>
      </c>
      <c r="G205" s="99">
        <v>200990.76968001993</v>
      </c>
      <c r="H205" s="100">
        <v>109841.33332999994</v>
      </c>
      <c r="I205" s="127">
        <v>0</v>
      </c>
      <c r="J205" s="108">
        <v>0</v>
      </c>
      <c r="L205" s="110">
        <f t="shared" si="8"/>
        <v>560459</v>
      </c>
      <c r="M205" s="132">
        <f t="shared" si="9"/>
        <v>34660</v>
      </c>
      <c r="N205" s="112">
        <f t="shared" si="6"/>
        <v>352255.59017995943</v>
      </c>
    </row>
    <row r="206" spans="1:14" ht="13.4" customHeight="1" x14ac:dyDescent="0.3">
      <c r="A206" s="113" t="s">
        <v>247</v>
      </c>
      <c r="B206" s="114">
        <v>520493</v>
      </c>
      <c r="C206" s="114">
        <v>29960</v>
      </c>
      <c r="D206" s="114">
        <v>25466</v>
      </c>
      <c r="E206" s="133">
        <v>27899</v>
      </c>
      <c r="F206" s="118">
        <v>2172</v>
      </c>
      <c r="G206" s="117">
        <v>242414.25684995949</v>
      </c>
      <c r="H206" s="118">
        <v>109841.33291999996</v>
      </c>
      <c r="I206" s="128">
        <v>0</v>
      </c>
      <c r="J206" s="115">
        <v>0</v>
      </c>
      <c r="L206" s="120">
        <f t="shared" si="8"/>
        <v>473662</v>
      </c>
      <c r="M206" s="134">
        <f t="shared" si="9"/>
        <v>32707</v>
      </c>
      <c r="N206" s="122">
        <f t="shared" si="6"/>
        <v>305134.77223</v>
      </c>
    </row>
    <row r="207" spans="1:14" ht="13.4" customHeight="1" x14ac:dyDescent="0.3">
      <c r="A207" s="95" t="s">
        <v>248</v>
      </c>
      <c r="B207" s="130">
        <v>418236</v>
      </c>
      <c r="C207" s="130">
        <v>32367</v>
      </c>
      <c r="D207" s="130">
        <v>21830</v>
      </c>
      <c r="E207" s="139">
        <v>32574</v>
      </c>
      <c r="F207" s="103">
        <v>2156</v>
      </c>
      <c r="G207" s="140">
        <v>195293.43931000002</v>
      </c>
      <c r="H207" s="103">
        <v>105324</v>
      </c>
      <c r="I207" s="141">
        <v>0</v>
      </c>
      <c r="J207" s="97">
        <v>0</v>
      </c>
      <c r="L207" s="110">
        <f t="shared" si="8"/>
        <v>491541</v>
      </c>
      <c r="M207" s="130">
        <f t="shared" si="9"/>
        <v>31684</v>
      </c>
      <c r="N207" s="112">
        <f t="shared" si="6"/>
        <v>307190.21551999997</v>
      </c>
    </row>
    <row r="208" spans="1:14" ht="13.4" customHeight="1" x14ac:dyDescent="0.3">
      <c r="A208" s="107" t="s">
        <v>249</v>
      </c>
      <c r="B208" s="132">
        <v>437344</v>
      </c>
      <c r="C208" s="132">
        <v>15210</v>
      </c>
      <c r="D208" s="132">
        <v>21831</v>
      </c>
      <c r="E208" s="135">
        <v>30535</v>
      </c>
      <c r="F208" s="110">
        <v>2155</v>
      </c>
      <c r="G208" s="136">
        <v>201866.21551999994</v>
      </c>
      <c r="H208" s="110">
        <v>104241.74288000003</v>
      </c>
      <c r="I208" s="127">
        <v>0</v>
      </c>
      <c r="J208" s="108">
        <v>0</v>
      </c>
      <c r="K208" s="126"/>
      <c r="L208" s="110">
        <f t="shared" si="8"/>
        <v>465135</v>
      </c>
      <c r="M208" s="132">
        <f t="shared" si="9"/>
        <v>32443</v>
      </c>
      <c r="N208" s="112">
        <f t="shared" si="6"/>
        <v>300926.96900999994</v>
      </c>
    </row>
    <row r="209" spans="1:14" ht="13.4" customHeight="1" x14ac:dyDescent="0.3">
      <c r="A209" s="107" t="s">
        <v>250</v>
      </c>
      <c r="B209" s="132">
        <v>428094</v>
      </c>
      <c r="C209" s="132">
        <v>14311</v>
      </c>
      <c r="D209" s="132">
        <v>21830</v>
      </c>
      <c r="E209" s="135">
        <v>29528</v>
      </c>
      <c r="F209" s="110">
        <v>2195</v>
      </c>
      <c r="G209" s="136">
        <v>196685.22612999991</v>
      </c>
      <c r="H209" s="110">
        <v>104808.81839999993</v>
      </c>
      <c r="I209" s="127">
        <v>0</v>
      </c>
      <c r="J209" s="108">
        <v>0</v>
      </c>
      <c r="L209" s="110">
        <f t="shared" si="8"/>
        <v>503339</v>
      </c>
      <c r="M209" s="132">
        <f t="shared" si="9"/>
        <v>35913</v>
      </c>
      <c r="N209" s="112">
        <f t="shared" si="6"/>
        <v>315067.18300999998</v>
      </c>
    </row>
    <row r="210" spans="1:14" ht="13.4" customHeight="1" x14ac:dyDescent="0.3">
      <c r="A210" s="107" t="s">
        <v>251</v>
      </c>
      <c r="B210" s="132">
        <v>467198</v>
      </c>
      <c r="C210" s="132">
        <v>8846</v>
      </c>
      <c r="D210" s="132">
        <v>21948</v>
      </c>
      <c r="E210" s="135">
        <v>30288</v>
      </c>
      <c r="F210" s="110">
        <v>2132</v>
      </c>
      <c r="G210" s="136">
        <v>210258.36461000005</v>
      </c>
      <c r="H210" s="110">
        <v>104683.35151999997</v>
      </c>
      <c r="I210" s="127">
        <v>0</v>
      </c>
      <c r="J210" s="108">
        <v>0</v>
      </c>
      <c r="L210" s="110">
        <f t="shared" si="8"/>
        <v>494900</v>
      </c>
      <c r="M210" s="132">
        <f t="shared" si="9"/>
        <v>31935</v>
      </c>
      <c r="N210" s="112">
        <f t="shared" si="6"/>
        <v>316903.35151999997</v>
      </c>
    </row>
    <row r="211" spans="1:14" ht="13.4" customHeight="1" x14ac:dyDescent="0.3">
      <c r="A211" s="107" t="s">
        <v>252</v>
      </c>
      <c r="B211" s="132">
        <v>464106</v>
      </c>
      <c r="C211" s="132">
        <v>15251</v>
      </c>
      <c r="D211" s="132">
        <v>22090</v>
      </c>
      <c r="E211" s="135">
        <v>33718</v>
      </c>
      <c r="F211" s="110">
        <v>2152</v>
      </c>
      <c r="G211" s="136">
        <v>212220</v>
      </c>
      <c r="H211" s="110">
        <v>103832</v>
      </c>
      <c r="I211" s="127">
        <v>0</v>
      </c>
      <c r="J211" s="108">
        <v>0</v>
      </c>
      <c r="L211" s="110">
        <f t="shared" si="8"/>
        <v>500304</v>
      </c>
      <c r="M211" s="132">
        <f t="shared" si="9"/>
        <v>35826</v>
      </c>
      <c r="N211" s="112">
        <f t="shared" si="6"/>
        <v>315877</v>
      </c>
    </row>
    <row r="212" spans="1:14" ht="13.4" customHeight="1" x14ac:dyDescent="0.3">
      <c r="A212" s="107" t="s">
        <v>253</v>
      </c>
      <c r="B212" s="132">
        <v>462963</v>
      </c>
      <c r="C212" s="132">
        <v>17940</v>
      </c>
      <c r="D212" s="132">
        <v>21831</v>
      </c>
      <c r="E212" s="135">
        <v>29803</v>
      </c>
      <c r="F212" s="110">
        <v>2189</v>
      </c>
      <c r="G212" s="136">
        <v>212045</v>
      </c>
      <c r="H212" s="110">
        <v>104241</v>
      </c>
      <c r="I212" s="127">
        <v>0</v>
      </c>
      <c r="J212" s="108">
        <v>0</v>
      </c>
      <c r="L212" s="110">
        <f t="shared" si="8"/>
        <v>527447</v>
      </c>
      <c r="M212" s="132">
        <f t="shared" si="9"/>
        <v>36222</v>
      </c>
      <c r="N212" s="112">
        <f t="shared" si="6"/>
        <v>328749</v>
      </c>
    </row>
    <row r="213" spans="1:14" ht="13.4" customHeight="1" x14ac:dyDescent="0.3">
      <c r="A213" s="142" t="s">
        <v>254</v>
      </c>
      <c r="B213" s="132">
        <v>487676</v>
      </c>
      <c r="C213" s="132">
        <v>19981</v>
      </c>
      <c r="D213" s="132">
        <v>21701</v>
      </c>
      <c r="E213" s="135">
        <v>33674</v>
      </c>
      <c r="F213" s="110">
        <v>2114</v>
      </c>
      <c r="G213" s="136">
        <v>224508</v>
      </c>
      <c r="H213" s="110">
        <v>103722</v>
      </c>
      <c r="I213" s="127">
        <v>0</v>
      </c>
      <c r="J213" s="108">
        <v>0</v>
      </c>
      <c r="L213" s="110">
        <f t="shared" si="8"/>
        <v>511368</v>
      </c>
      <c r="M213" s="132">
        <f t="shared" si="9"/>
        <v>28323</v>
      </c>
      <c r="N213" s="112">
        <f t="shared" si="6"/>
        <v>332017</v>
      </c>
    </row>
    <row r="214" spans="1:14" ht="13.4" customHeight="1" x14ac:dyDescent="0.3">
      <c r="A214" s="142" t="s">
        <v>255</v>
      </c>
      <c r="B214" s="132">
        <v>469686</v>
      </c>
      <c r="C214" s="132">
        <v>18064</v>
      </c>
      <c r="D214" s="132">
        <v>21664</v>
      </c>
      <c r="E214" s="135">
        <v>34033</v>
      </c>
      <c r="F214" s="110">
        <v>2126</v>
      </c>
      <c r="G214" s="136">
        <v>228295</v>
      </c>
      <c r="H214" s="110">
        <v>103657</v>
      </c>
      <c r="I214" s="127">
        <v>0</v>
      </c>
      <c r="J214" s="108">
        <v>0</v>
      </c>
      <c r="L214" s="110">
        <f t="shared" si="8"/>
        <v>500766</v>
      </c>
      <c r="M214" s="132">
        <f t="shared" si="9"/>
        <v>32573</v>
      </c>
      <c r="N214" s="112">
        <f t="shared" si="6"/>
        <v>318760</v>
      </c>
    </row>
    <row r="215" spans="1:14" ht="13.4" customHeight="1" x14ac:dyDescent="0.3">
      <c r="A215" s="142" t="s">
        <v>256</v>
      </c>
      <c r="B215" s="132">
        <v>461038</v>
      </c>
      <c r="C215" s="132">
        <v>19117</v>
      </c>
      <c r="D215" s="132">
        <v>21665</v>
      </c>
      <c r="E215" s="135">
        <v>26209</v>
      </c>
      <c r="F215" s="110">
        <v>2097</v>
      </c>
      <c r="G215" s="136">
        <v>215103</v>
      </c>
      <c r="H215" s="110">
        <v>103811</v>
      </c>
      <c r="I215" s="127">
        <v>0</v>
      </c>
      <c r="J215" s="108">
        <v>0</v>
      </c>
      <c r="L215" s="110">
        <f t="shared" si="8"/>
        <v>516108</v>
      </c>
      <c r="M215" s="132">
        <f t="shared" si="9"/>
        <v>35212</v>
      </c>
      <c r="N215" s="112">
        <f t="shared" si="6"/>
        <v>337769</v>
      </c>
    </row>
    <row r="216" spans="1:14" ht="13.4" customHeight="1" x14ac:dyDescent="0.3">
      <c r="A216" s="142" t="s">
        <v>257</v>
      </c>
      <c r="B216" s="132">
        <v>475326</v>
      </c>
      <c r="C216" s="132">
        <v>20983</v>
      </c>
      <c r="D216" s="132">
        <v>21831</v>
      </c>
      <c r="E216" s="135">
        <v>30447</v>
      </c>
      <c r="F216" s="110">
        <v>2083</v>
      </c>
      <c r="G216" s="136">
        <v>233958</v>
      </c>
      <c r="H216" s="110">
        <v>103567</v>
      </c>
      <c r="I216" s="127">
        <v>0</v>
      </c>
      <c r="J216" s="108">
        <v>0</v>
      </c>
      <c r="L216" s="110">
        <f t="shared" si="8"/>
        <v>509852</v>
      </c>
      <c r="M216" s="132">
        <f t="shared" si="9"/>
        <v>34565</v>
      </c>
      <c r="N216" s="112">
        <f t="shared" si="6"/>
        <v>322129</v>
      </c>
    </row>
    <row r="217" spans="1:14" ht="13.4" customHeight="1" x14ac:dyDescent="0.3">
      <c r="A217" s="142" t="s">
        <v>258</v>
      </c>
      <c r="B217" s="132">
        <v>467038</v>
      </c>
      <c r="C217" s="132">
        <v>18071</v>
      </c>
      <c r="D217" s="132">
        <v>22248</v>
      </c>
      <c r="E217" s="135">
        <v>33115</v>
      </c>
      <c r="F217" s="110">
        <v>2102</v>
      </c>
      <c r="G217" s="136">
        <v>218562</v>
      </c>
      <c r="H217" s="110">
        <v>103374</v>
      </c>
      <c r="I217" s="127">
        <v>0</v>
      </c>
      <c r="J217" s="108">
        <v>0</v>
      </c>
      <c r="L217" s="110">
        <f t="shared" si="8"/>
        <v>619224</v>
      </c>
      <c r="M217" s="132">
        <f t="shared" si="9"/>
        <v>37895</v>
      </c>
      <c r="N217" s="112">
        <f t="shared" si="6"/>
        <v>365696.27100000001</v>
      </c>
    </row>
    <row r="218" spans="1:14" ht="13.4" customHeight="1" x14ac:dyDescent="0.3">
      <c r="A218" s="143" t="s">
        <v>259</v>
      </c>
      <c r="B218" s="134">
        <v>578905</v>
      </c>
      <c r="C218" s="134">
        <v>19627</v>
      </c>
      <c r="D218" s="134">
        <v>21616</v>
      </c>
      <c r="E218" s="137">
        <v>32482</v>
      </c>
      <c r="F218" s="120">
        <v>2073</v>
      </c>
      <c r="G218" s="138">
        <v>262322.27100000001</v>
      </c>
      <c r="H218" s="120">
        <v>103183</v>
      </c>
      <c r="I218" s="128">
        <v>0</v>
      </c>
      <c r="J218" s="115">
        <v>0</v>
      </c>
      <c r="L218" s="120">
        <f t="shared" si="8"/>
        <v>513819</v>
      </c>
      <c r="M218" s="134">
        <f t="shared" si="9"/>
        <v>38958</v>
      </c>
      <c r="N218" s="122">
        <f t="shared" si="6"/>
        <v>323562</v>
      </c>
    </row>
    <row r="219" spans="1:14" ht="13.4" customHeight="1" x14ac:dyDescent="0.3">
      <c r="A219" s="95" t="s">
        <v>260</v>
      </c>
      <c r="B219" s="132">
        <v>472576</v>
      </c>
      <c r="C219" s="132">
        <v>30066</v>
      </c>
      <c r="D219" s="132">
        <v>20983</v>
      </c>
      <c r="E219" s="135">
        <v>35793</v>
      </c>
      <c r="F219" s="110">
        <v>2040</v>
      </c>
      <c r="G219" s="136">
        <v>220379</v>
      </c>
      <c r="H219" s="110">
        <v>99656</v>
      </c>
      <c r="I219" s="127">
        <v>0</v>
      </c>
      <c r="J219" s="108">
        <v>0</v>
      </c>
      <c r="L219" s="110">
        <f t="shared" si="8"/>
        <v>515145</v>
      </c>
      <c r="M219" s="130">
        <f t="shared" si="9"/>
        <v>36375</v>
      </c>
      <c r="N219" s="112">
        <f t="shared" si="6"/>
        <v>311963</v>
      </c>
    </row>
    <row r="220" spans="1:14" ht="13.4" customHeight="1" x14ac:dyDescent="0.3">
      <c r="A220" s="107" t="s">
        <v>261</v>
      </c>
      <c r="B220" s="132">
        <v>464096</v>
      </c>
      <c r="C220" s="132">
        <v>16210</v>
      </c>
      <c r="D220" s="132">
        <v>22486</v>
      </c>
      <c r="E220" s="135">
        <v>36885</v>
      </c>
      <c r="F220" s="110">
        <v>2105</v>
      </c>
      <c r="G220" s="136">
        <v>212307</v>
      </c>
      <c r="H220" s="110">
        <v>100220</v>
      </c>
      <c r="I220" s="127">
        <v>0</v>
      </c>
      <c r="J220" s="108">
        <v>0</v>
      </c>
      <c r="L220" s="110">
        <f t="shared" si="8"/>
        <v>494191</v>
      </c>
      <c r="M220" s="132">
        <f t="shared" si="9"/>
        <v>37926</v>
      </c>
      <c r="N220" s="112">
        <f t="shared" si="6"/>
        <v>311192</v>
      </c>
    </row>
    <row r="221" spans="1:14" ht="13.4" customHeight="1" x14ac:dyDescent="0.3">
      <c r="A221" s="107" t="s">
        <v>262</v>
      </c>
      <c r="B221" s="132">
        <v>455495</v>
      </c>
      <c r="C221" s="132">
        <v>19162</v>
      </c>
      <c r="D221" s="132">
        <v>22486</v>
      </c>
      <c r="E221" s="135">
        <v>34335</v>
      </c>
      <c r="F221" s="110">
        <v>2063</v>
      </c>
      <c r="G221" s="136">
        <v>210972</v>
      </c>
      <c r="H221" s="110">
        <v>100367</v>
      </c>
      <c r="I221" s="127">
        <v>0</v>
      </c>
      <c r="J221" s="108">
        <v>0</v>
      </c>
      <c r="L221" s="110">
        <f>B222+C221+D221</f>
        <v>517425</v>
      </c>
      <c r="M221" s="132">
        <f t="shared" si="9"/>
        <v>28612</v>
      </c>
      <c r="N221" s="112">
        <f t="shared" si="6"/>
        <v>319730</v>
      </c>
    </row>
    <row r="222" spans="1:14" ht="13.4" customHeight="1" x14ac:dyDescent="0.3">
      <c r="A222" s="107" t="s">
        <v>263</v>
      </c>
      <c r="B222" s="132">
        <v>475777</v>
      </c>
      <c r="C222" s="132">
        <v>19781</v>
      </c>
      <c r="D222" s="132">
        <v>10079</v>
      </c>
      <c r="E222" s="135">
        <v>35821</v>
      </c>
      <c r="F222" s="110">
        <v>2006</v>
      </c>
      <c r="G222" s="136">
        <v>219363</v>
      </c>
      <c r="H222" s="110">
        <v>100017</v>
      </c>
      <c r="I222" s="127">
        <v>0</v>
      </c>
      <c r="J222" s="108">
        <v>0</v>
      </c>
      <c r="L222" s="110">
        <f t="shared" si="8"/>
        <v>516000</v>
      </c>
      <c r="M222" s="132">
        <f t="shared" si="9"/>
        <v>24662</v>
      </c>
      <c r="N222" s="112">
        <f t="shared" si="6"/>
        <v>323250</v>
      </c>
    </row>
    <row r="223" spans="1:14" ht="13.4" customHeight="1" x14ac:dyDescent="0.3">
      <c r="A223" s="107" t="s">
        <v>264</v>
      </c>
      <c r="B223" s="132">
        <v>486140</v>
      </c>
      <c r="C223" s="132">
        <v>16254</v>
      </c>
      <c r="D223" s="132">
        <v>14795</v>
      </c>
      <c r="E223" s="135">
        <v>26549</v>
      </c>
      <c r="F223" s="110">
        <v>2088</v>
      </c>
      <c r="G223" s="136">
        <v>223233</v>
      </c>
      <c r="H223" s="110">
        <v>99756</v>
      </c>
      <c r="I223" s="127">
        <v>0</v>
      </c>
      <c r="J223" s="108">
        <v>0</v>
      </c>
      <c r="L223" s="110">
        <f t="shared" si="8"/>
        <v>520357</v>
      </c>
      <c r="M223" s="132">
        <f t="shared" si="9"/>
        <v>47470</v>
      </c>
      <c r="N223" s="112">
        <f t="shared" si="6"/>
        <v>328346.84978999966</v>
      </c>
    </row>
    <row r="224" spans="1:14" ht="13.4" customHeight="1" x14ac:dyDescent="0.3">
      <c r="A224" s="144" t="s">
        <v>265</v>
      </c>
      <c r="B224" s="132">
        <v>489308</v>
      </c>
      <c r="C224" s="132">
        <v>16375</v>
      </c>
      <c r="D224" s="132">
        <v>21495</v>
      </c>
      <c r="E224" s="135">
        <v>22656</v>
      </c>
      <c r="F224" s="110">
        <v>2011</v>
      </c>
      <c r="G224" s="136">
        <v>228590.84978999966</v>
      </c>
      <c r="H224" s="110">
        <v>99218.536200000031</v>
      </c>
      <c r="I224" s="127">
        <v>0</v>
      </c>
      <c r="J224" s="108">
        <v>0</v>
      </c>
      <c r="L224" s="110">
        <f t="shared" si="8"/>
        <v>554617</v>
      </c>
      <c r="M224" s="132">
        <f t="shared" si="9"/>
        <v>41951</v>
      </c>
      <c r="N224" s="112">
        <f t="shared" si="6"/>
        <v>343433.53620000003</v>
      </c>
    </row>
    <row r="225" spans="1:14" ht="13.4" customHeight="1" x14ac:dyDescent="0.3">
      <c r="A225" s="107" t="s">
        <v>266</v>
      </c>
      <c r="B225" s="132">
        <v>516747</v>
      </c>
      <c r="C225" s="132">
        <v>16540</v>
      </c>
      <c r="D225" s="132">
        <v>20170</v>
      </c>
      <c r="E225" s="135">
        <v>45382</v>
      </c>
      <c r="F225" s="110">
        <v>2053</v>
      </c>
      <c r="G225" s="136">
        <v>244215</v>
      </c>
      <c r="H225" s="110">
        <v>99018</v>
      </c>
      <c r="I225" s="127">
        <v>0</v>
      </c>
      <c r="J225" s="108">
        <v>0</v>
      </c>
      <c r="L225" s="132">
        <f t="shared" si="8"/>
        <v>519157</v>
      </c>
      <c r="M225" s="132">
        <f t="shared" si="9"/>
        <v>34966</v>
      </c>
      <c r="N225" s="112">
        <f t="shared" si="6"/>
        <v>325837</v>
      </c>
    </row>
    <row r="226" spans="1:14" ht="13.4" customHeight="1" x14ac:dyDescent="0.3">
      <c r="A226" s="144" t="s">
        <v>267</v>
      </c>
      <c r="B226" s="132">
        <v>482447</v>
      </c>
      <c r="C226" s="132">
        <v>16082</v>
      </c>
      <c r="D226" s="132">
        <v>20495</v>
      </c>
      <c r="E226" s="135">
        <v>39940</v>
      </c>
      <c r="F226" s="110">
        <v>1957</v>
      </c>
      <c r="G226" s="136">
        <v>226819</v>
      </c>
      <c r="H226" s="110">
        <v>98760</v>
      </c>
      <c r="I226" s="127">
        <v>0</v>
      </c>
      <c r="J226" s="108">
        <v>0</v>
      </c>
      <c r="L226" s="110">
        <f t="shared" si="8"/>
        <v>524237</v>
      </c>
      <c r="M226" s="132">
        <f t="shared" si="9"/>
        <v>35065</v>
      </c>
      <c r="N226" s="112">
        <f t="shared" si="6"/>
        <v>325207</v>
      </c>
    </row>
    <row r="227" spans="1:14" ht="13.4" customHeight="1" x14ac:dyDescent="0.3">
      <c r="A227" s="144" t="s">
        <v>268</v>
      </c>
      <c r="B227" s="132">
        <v>487660</v>
      </c>
      <c r="C227" s="132">
        <v>17466</v>
      </c>
      <c r="D227" s="132">
        <v>22196</v>
      </c>
      <c r="E227" s="135">
        <v>32913</v>
      </c>
      <c r="F227" s="110">
        <v>1976</v>
      </c>
      <c r="G227" s="136">
        <v>226447</v>
      </c>
      <c r="H227" s="110">
        <v>98686</v>
      </c>
      <c r="I227" s="127">
        <v>0</v>
      </c>
      <c r="J227" s="108">
        <v>0</v>
      </c>
      <c r="L227" s="110">
        <f t="shared" si="8"/>
        <v>542058</v>
      </c>
      <c r="M227" s="132">
        <f t="shared" si="9"/>
        <v>34832</v>
      </c>
      <c r="N227" s="112">
        <f t="shared" si="6"/>
        <v>347172</v>
      </c>
    </row>
    <row r="228" spans="1:14" ht="13.4" customHeight="1" x14ac:dyDescent="0.3">
      <c r="A228" s="144" t="s">
        <v>269</v>
      </c>
      <c r="B228" s="132">
        <v>502396</v>
      </c>
      <c r="C228" s="132">
        <v>19112</v>
      </c>
      <c r="D228" s="132">
        <v>18592</v>
      </c>
      <c r="E228" s="135">
        <v>33108</v>
      </c>
      <c r="F228" s="110">
        <v>2172</v>
      </c>
      <c r="G228" s="136">
        <v>248486</v>
      </c>
      <c r="H228" s="110">
        <v>98325</v>
      </c>
      <c r="I228" s="127">
        <v>0</v>
      </c>
      <c r="J228" s="108">
        <v>0</v>
      </c>
      <c r="L228" s="110">
        <f t="shared" si="8"/>
        <v>525131</v>
      </c>
      <c r="M228" s="132">
        <f t="shared" si="9"/>
        <v>29198</v>
      </c>
      <c r="N228" s="112">
        <f t="shared" si="6"/>
        <v>327706</v>
      </c>
    </row>
    <row r="229" spans="1:14" ht="13.4" customHeight="1" x14ac:dyDescent="0.3">
      <c r="A229" s="144" t="s">
        <v>270</v>
      </c>
      <c r="B229" s="132">
        <v>487427</v>
      </c>
      <c r="C229" s="132">
        <v>16308</v>
      </c>
      <c r="D229" s="132">
        <v>20504</v>
      </c>
      <c r="E229" s="135">
        <v>32856</v>
      </c>
      <c r="F229" s="110">
        <v>1928</v>
      </c>
      <c r="G229" s="136">
        <v>229381</v>
      </c>
      <c r="H229" s="110">
        <v>98257</v>
      </c>
      <c r="I229" s="127">
        <v>0</v>
      </c>
      <c r="J229" s="108">
        <v>0</v>
      </c>
      <c r="L229" s="110">
        <f t="shared" si="8"/>
        <v>652385</v>
      </c>
      <c r="M229" s="132">
        <f t="shared" si="9"/>
        <v>43909</v>
      </c>
      <c r="N229" s="112">
        <f t="shared" si="6"/>
        <v>378009</v>
      </c>
    </row>
    <row r="230" spans="1:14" ht="13.4" customHeight="1" x14ac:dyDescent="0.3">
      <c r="A230" s="145" t="s">
        <v>271</v>
      </c>
      <c r="B230" s="134">
        <v>615573</v>
      </c>
      <c r="C230" s="134">
        <v>17389</v>
      </c>
      <c r="D230" s="134">
        <v>17068</v>
      </c>
      <c r="E230" s="137">
        <v>27026</v>
      </c>
      <c r="F230" s="120">
        <v>1977</v>
      </c>
      <c r="G230" s="138">
        <v>279752</v>
      </c>
      <c r="H230" s="120">
        <v>98086</v>
      </c>
      <c r="I230" s="128">
        <v>0</v>
      </c>
      <c r="J230" s="115">
        <v>0</v>
      </c>
      <c r="K230" s="146"/>
      <c r="L230" s="134">
        <f t="shared" si="8"/>
        <v>523829</v>
      </c>
      <c r="M230" s="121">
        <f t="shared" si="9"/>
        <v>36046</v>
      </c>
      <c r="N230" s="121">
        <f t="shared" si="6"/>
        <v>327073.75202999997</v>
      </c>
    </row>
    <row r="231" spans="1:14" ht="13.4" customHeight="1" x14ac:dyDescent="0.3">
      <c r="A231" s="144" t="s">
        <v>272</v>
      </c>
      <c r="B231" s="132">
        <v>489372</v>
      </c>
      <c r="C231" s="132">
        <v>28317</v>
      </c>
      <c r="D231" s="132">
        <v>20302</v>
      </c>
      <c r="E231" s="135">
        <v>41981</v>
      </c>
      <c r="F231" s="110">
        <v>1880</v>
      </c>
      <c r="G231" s="136">
        <v>228987.75203</v>
      </c>
      <c r="H231" s="110">
        <v>104733.73007999999</v>
      </c>
      <c r="I231" s="127">
        <v>0</v>
      </c>
      <c r="J231" s="108">
        <v>0</v>
      </c>
      <c r="L231" s="104">
        <f t="shared" si="8"/>
        <v>537635</v>
      </c>
      <c r="M231" s="132">
        <f t="shared" si="9"/>
        <v>46169</v>
      </c>
      <c r="N231" s="112">
        <f t="shared" ref="N231:N265" si="10">G232+H231</f>
        <v>325147.38002999994</v>
      </c>
    </row>
    <row r="232" spans="1:14" ht="13.4" customHeight="1" x14ac:dyDescent="0.3">
      <c r="A232" s="144" t="s">
        <v>273</v>
      </c>
      <c r="B232" s="132">
        <v>489016</v>
      </c>
      <c r="C232" s="132">
        <v>16151</v>
      </c>
      <c r="D232" s="132">
        <v>20906</v>
      </c>
      <c r="E232" s="135">
        <v>34069</v>
      </c>
      <c r="F232" s="110">
        <v>1930</v>
      </c>
      <c r="G232" s="136">
        <v>220413.64994999996</v>
      </c>
      <c r="H232" s="110">
        <v>105290.56535999999</v>
      </c>
      <c r="I232" s="127">
        <v>0</v>
      </c>
      <c r="J232" s="108">
        <v>0</v>
      </c>
      <c r="L232" s="110">
        <f t="shared" si="8"/>
        <v>528445</v>
      </c>
      <c r="M232" s="132">
        <f t="shared" si="9"/>
        <v>26825</v>
      </c>
      <c r="N232" s="112">
        <f t="shared" si="10"/>
        <v>325463.86891999992</v>
      </c>
    </row>
    <row r="233" spans="1:14" ht="13.4" customHeight="1" x14ac:dyDescent="0.3">
      <c r="A233" s="144" t="s">
        <v>274</v>
      </c>
      <c r="B233" s="132">
        <v>491388</v>
      </c>
      <c r="C233" s="132">
        <v>19881</v>
      </c>
      <c r="D233" s="132">
        <v>20904</v>
      </c>
      <c r="E233" s="135">
        <v>44289</v>
      </c>
      <c r="F233" s="110">
        <v>1956</v>
      </c>
      <c r="G233" s="136">
        <v>220173.30355999991</v>
      </c>
      <c r="H233" s="110">
        <v>105517.46234999996</v>
      </c>
      <c r="I233" s="127"/>
      <c r="J233" s="108"/>
      <c r="L233" s="110">
        <f t="shared" si="8"/>
        <v>546147</v>
      </c>
      <c r="M233" s="132">
        <f t="shared" si="9"/>
        <v>32034</v>
      </c>
      <c r="N233" s="112">
        <f t="shared" si="10"/>
        <v>331903.05117000011</v>
      </c>
    </row>
    <row r="234" spans="1:14" ht="13.4" customHeight="1" x14ac:dyDescent="0.3">
      <c r="A234" s="144" t="s">
        <v>275</v>
      </c>
      <c r="B234" s="132">
        <v>505362</v>
      </c>
      <c r="C234" s="132">
        <v>18103</v>
      </c>
      <c r="D234" s="132">
        <v>11550</v>
      </c>
      <c r="E234" s="135">
        <v>24895</v>
      </c>
      <c r="F234" s="110">
        <v>1909</v>
      </c>
      <c r="G234" s="136">
        <v>226385.58882000018</v>
      </c>
      <c r="H234" s="110">
        <v>105428.20545000001</v>
      </c>
      <c r="I234" s="127"/>
      <c r="J234" s="108"/>
      <c r="L234" s="110">
        <f t="shared" si="8"/>
        <v>539900</v>
      </c>
      <c r="M234" s="132">
        <f t="shared" si="9"/>
        <v>40044</v>
      </c>
      <c r="N234" s="112">
        <f>G235+H234</f>
        <v>333048.55443000013</v>
      </c>
    </row>
    <row r="235" spans="1:14" ht="13.4" customHeight="1" x14ac:dyDescent="0.3">
      <c r="A235" s="144" t="s">
        <v>276</v>
      </c>
      <c r="B235" s="132">
        <v>510247</v>
      </c>
      <c r="C235" s="132">
        <v>16543</v>
      </c>
      <c r="D235" s="132">
        <v>14597</v>
      </c>
      <c r="E235" s="135">
        <v>30078</v>
      </c>
      <c r="F235" s="110">
        <v>1909</v>
      </c>
      <c r="G235" s="136">
        <v>227620.34898000013</v>
      </c>
      <c r="H235" s="110">
        <v>104759.00250000006</v>
      </c>
      <c r="I235" s="127"/>
      <c r="J235" s="108"/>
      <c r="L235" s="110">
        <f t="shared" si="8"/>
        <v>555895</v>
      </c>
      <c r="M235" s="132">
        <f t="shared" si="9"/>
        <v>40172</v>
      </c>
      <c r="N235" s="112">
        <f>G236+H235</f>
        <v>341616.69785</v>
      </c>
    </row>
    <row r="236" spans="1:14" ht="13.4" customHeight="1" x14ac:dyDescent="0.3">
      <c r="A236" s="144" t="s">
        <v>277</v>
      </c>
      <c r="B236" s="132">
        <v>524755</v>
      </c>
      <c r="C236" s="132">
        <v>18596</v>
      </c>
      <c r="D236" s="132">
        <v>18995</v>
      </c>
      <c r="E236" s="135">
        <v>38135</v>
      </c>
      <c r="F236" s="110">
        <v>1817</v>
      </c>
      <c r="G236" s="136">
        <v>236857.69534999994</v>
      </c>
      <c r="H236" s="110">
        <v>104317.65496000007</v>
      </c>
      <c r="I236" s="127"/>
      <c r="J236" s="108"/>
      <c r="L236" s="110">
        <f t="shared" si="8"/>
        <v>585835</v>
      </c>
      <c r="M236" s="132">
        <f t="shared" si="9"/>
        <v>37526</v>
      </c>
      <c r="N236" s="112">
        <f t="shared" ref="N236:N299" si="11">G237+H236</f>
        <v>354235.79812999989</v>
      </c>
    </row>
    <row r="237" spans="1:14" ht="13.4" customHeight="1" x14ac:dyDescent="0.3">
      <c r="A237" s="144" t="s">
        <v>278</v>
      </c>
      <c r="B237" s="132">
        <v>548244</v>
      </c>
      <c r="C237" s="132">
        <v>17683</v>
      </c>
      <c r="D237" s="132">
        <v>19755</v>
      </c>
      <c r="E237" s="135">
        <v>38263</v>
      </c>
      <c r="F237" s="110">
        <v>1703</v>
      </c>
      <c r="G237" s="136">
        <v>249918.14316999982</v>
      </c>
      <c r="H237" s="110">
        <v>103825.86760999984</v>
      </c>
      <c r="I237" s="127"/>
      <c r="J237" s="108"/>
      <c r="L237" s="110">
        <f t="shared" si="8"/>
        <v>562464</v>
      </c>
      <c r="M237" s="132">
        <f t="shared" si="9"/>
        <v>33494</v>
      </c>
      <c r="N237" s="112">
        <f t="shared" si="11"/>
        <v>345268.94940999988</v>
      </c>
    </row>
    <row r="238" spans="1:14" ht="13.4" customHeight="1" x14ac:dyDescent="0.3">
      <c r="A238" s="144" t="s">
        <v>279</v>
      </c>
      <c r="B238" s="132">
        <v>525026</v>
      </c>
      <c r="C238" s="132">
        <v>20411</v>
      </c>
      <c r="D238" s="132">
        <v>18796</v>
      </c>
      <c r="E238" s="135">
        <v>35709</v>
      </c>
      <c r="F238" s="110">
        <v>1668</v>
      </c>
      <c r="G238" s="136">
        <v>241443.08180000004</v>
      </c>
      <c r="H238" s="110">
        <v>103579.83729000005</v>
      </c>
      <c r="I238" s="127"/>
      <c r="J238" s="108"/>
      <c r="L238" s="110">
        <f t="shared" si="8"/>
        <v>558110</v>
      </c>
      <c r="M238" s="132">
        <f t="shared" si="9"/>
        <v>39813</v>
      </c>
      <c r="N238" s="112">
        <f t="shared" si="11"/>
        <v>339794.59764999978</v>
      </c>
    </row>
    <row r="239" spans="1:14" ht="13.4" customHeight="1" x14ac:dyDescent="0.3">
      <c r="A239" s="144" t="s">
        <v>280</v>
      </c>
      <c r="B239" s="132">
        <v>518903</v>
      </c>
      <c r="C239" s="132">
        <v>17488</v>
      </c>
      <c r="D239" s="132">
        <v>22706</v>
      </c>
      <c r="E239" s="135">
        <v>31791</v>
      </c>
      <c r="F239" s="110">
        <v>1720</v>
      </c>
      <c r="G239" s="136">
        <v>236214.76035999972</v>
      </c>
      <c r="H239" s="110">
        <v>103136.74190999998</v>
      </c>
      <c r="I239" s="127"/>
      <c r="J239" s="108"/>
      <c r="L239" s="110">
        <f t="shared" si="8"/>
        <v>568011</v>
      </c>
      <c r="M239" s="132">
        <f t="shared" si="9"/>
        <v>34953</v>
      </c>
      <c r="N239" s="112">
        <f t="shared" si="11"/>
        <v>355605.26116999995</v>
      </c>
    </row>
    <row r="240" spans="1:14" ht="13.4" customHeight="1" x14ac:dyDescent="0.3">
      <c r="A240" s="144" t="s">
        <v>281</v>
      </c>
      <c r="B240" s="132">
        <v>527817</v>
      </c>
      <c r="C240" s="132">
        <v>16940</v>
      </c>
      <c r="D240" s="132">
        <v>19472</v>
      </c>
      <c r="E240" s="135">
        <v>38145</v>
      </c>
      <c r="F240" s="110">
        <v>1686</v>
      </c>
      <c r="G240" s="136">
        <v>252468.51925999997</v>
      </c>
      <c r="H240" s="110">
        <v>102828.47480999993</v>
      </c>
      <c r="I240" s="127"/>
      <c r="J240" s="108"/>
      <c r="L240" s="110">
        <f t="shared" si="8"/>
        <v>572545</v>
      </c>
      <c r="M240" s="132">
        <f t="shared" si="9"/>
        <v>25021</v>
      </c>
      <c r="N240" s="112">
        <f t="shared" si="11"/>
        <v>348209.87369999976</v>
      </c>
    </row>
    <row r="241" spans="1:14" ht="13.4" customHeight="1" x14ac:dyDescent="0.3">
      <c r="A241" s="144" t="s">
        <v>282</v>
      </c>
      <c r="B241" s="132">
        <v>536133</v>
      </c>
      <c r="C241" s="132">
        <v>17375</v>
      </c>
      <c r="D241" s="132">
        <v>19296</v>
      </c>
      <c r="E241" s="135">
        <v>33233</v>
      </c>
      <c r="F241" s="110">
        <v>1631</v>
      </c>
      <c r="G241" s="136">
        <v>245381.39888999984</v>
      </c>
      <c r="H241" s="110">
        <v>144688.5434000002</v>
      </c>
      <c r="I241" s="127"/>
      <c r="J241" s="108"/>
      <c r="L241" s="110">
        <f t="shared" si="8"/>
        <v>700985</v>
      </c>
      <c r="M241" s="132">
        <f t="shared" si="9"/>
        <v>43461</v>
      </c>
      <c r="N241" s="112">
        <f t="shared" si="11"/>
        <v>438903.95694000029</v>
      </c>
    </row>
    <row r="242" spans="1:14" ht="13.4" customHeight="1" x14ac:dyDescent="0.3">
      <c r="A242" s="145" t="s">
        <v>283</v>
      </c>
      <c r="B242" s="134">
        <v>664314</v>
      </c>
      <c r="C242" s="134">
        <v>17225</v>
      </c>
      <c r="D242" s="134">
        <v>19828</v>
      </c>
      <c r="E242" s="137">
        <v>23335</v>
      </c>
      <c r="F242" s="120">
        <v>1658</v>
      </c>
      <c r="G242" s="138">
        <v>294215.4135400001</v>
      </c>
      <c r="H242" s="120">
        <v>144692.49579999992</v>
      </c>
      <c r="I242" s="128"/>
      <c r="J242" s="115"/>
      <c r="K242" s="146"/>
      <c r="L242" s="134">
        <f t="shared" si="8"/>
        <v>555177</v>
      </c>
      <c r="M242" s="134">
        <f t="shared" si="9"/>
        <v>34006</v>
      </c>
      <c r="N242" s="121">
        <f t="shared" si="11"/>
        <v>381846.8652099999</v>
      </c>
    </row>
    <row r="243" spans="1:14" ht="13.4" customHeight="1" x14ac:dyDescent="0.3">
      <c r="A243" s="144" t="s">
        <v>284</v>
      </c>
      <c r="B243" s="132">
        <v>518124</v>
      </c>
      <c r="C243" s="132">
        <v>28054</v>
      </c>
      <c r="D243" s="132">
        <v>18794</v>
      </c>
      <c r="E243" s="135">
        <v>41830</v>
      </c>
      <c r="F243" s="110">
        <v>1564</v>
      </c>
      <c r="G243" s="136">
        <v>237154.36940999998</v>
      </c>
      <c r="H243" s="110">
        <v>110796.38514000001</v>
      </c>
      <c r="I243" s="127"/>
      <c r="J243" s="108"/>
      <c r="L243" s="104">
        <f t="shared" si="8"/>
        <v>576896</v>
      </c>
      <c r="M243" s="132">
        <f t="shared" si="9"/>
        <v>39405</v>
      </c>
      <c r="N243" s="112">
        <f t="shared" si="11"/>
        <v>347797.73948000005</v>
      </c>
    </row>
    <row r="244" spans="1:14" ht="13.4" customHeight="1" x14ac:dyDescent="0.3">
      <c r="A244" s="144" t="s">
        <v>285</v>
      </c>
      <c r="B244" s="132">
        <v>530048</v>
      </c>
      <c r="C244" s="132">
        <v>15861</v>
      </c>
      <c r="D244" s="132">
        <v>19422</v>
      </c>
      <c r="E244" s="135">
        <v>32348</v>
      </c>
      <c r="F244" s="110">
        <v>1687</v>
      </c>
      <c r="G244" s="136">
        <v>237001.35434000002</v>
      </c>
      <c r="H244" s="110">
        <v>111249.76323999999</v>
      </c>
      <c r="I244" s="127"/>
      <c r="J244" s="108"/>
      <c r="L244" s="110">
        <f t="shared" si="8"/>
        <v>564012</v>
      </c>
      <c r="M244" s="132">
        <f t="shared" si="9"/>
        <v>34338</v>
      </c>
      <c r="N244" s="112">
        <f t="shared" si="11"/>
        <v>348938.05226999999</v>
      </c>
    </row>
    <row r="245" spans="1:14" ht="13.4" customHeight="1" x14ac:dyDescent="0.3">
      <c r="A245" s="144" t="s">
        <v>286</v>
      </c>
      <c r="B245" s="132">
        <v>528729</v>
      </c>
      <c r="C245" s="132">
        <v>17995</v>
      </c>
      <c r="D245" s="132">
        <v>19422</v>
      </c>
      <c r="E245" s="135">
        <v>37841</v>
      </c>
      <c r="F245" s="110">
        <v>1658</v>
      </c>
      <c r="G245" s="136">
        <v>237688.28902999999</v>
      </c>
      <c r="H245" s="110">
        <v>111192.36239999995</v>
      </c>
      <c r="I245" s="127"/>
      <c r="J245" s="108"/>
      <c r="L245" s="110">
        <f t="shared" si="8"/>
        <v>587315</v>
      </c>
      <c r="M245" s="132">
        <f t="shared" si="9"/>
        <v>37680</v>
      </c>
      <c r="N245" s="112">
        <f t="shared" si="11"/>
        <v>358457.38179999997</v>
      </c>
    </row>
    <row r="246" spans="1:14" ht="13.4" customHeight="1" x14ac:dyDescent="0.3">
      <c r="A246" s="144" t="s">
        <v>287</v>
      </c>
      <c r="B246" s="132">
        <v>549898</v>
      </c>
      <c r="C246" s="132">
        <v>15194</v>
      </c>
      <c r="D246" s="132">
        <v>16922</v>
      </c>
      <c r="E246" s="135">
        <v>32651</v>
      </c>
      <c r="F246" s="110">
        <v>1659</v>
      </c>
      <c r="G246" s="136">
        <v>247265.01939999999</v>
      </c>
      <c r="H246" s="110">
        <v>111040.19114999997</v>
      </c>
      <c r="I246" s="127"/>
      <c r="J246" s="108"/>
      <c r="L246" s="110">
        <f t="shared" si="8"/>
        <v>585147</v>
      </c>
      <c r="M246" s="132">
        <f t="shared" si="9"/>
        <v>38515</v>
      </c>
      <c r="N246" s="112">
        <f t="shared" si="11"/>
        <v>358937.33267000015</v>
      </c>
    </row>
    <row r="247" spans="1:14" ht="13.4" customHeight="1" x14ac:dyDescent="0.3">
      <c r="A247" s="144" t="s">
        <v>288</v>
      </c>
      <c r="B247" s="132">
        <v>553031</v>
      </c>
      <c r="C247" s="132">
        <v>16684</v>
      </c>
      <c r="D247" s="132">
        <v>18097</v>
      </c>
      <c r="E247" s="135">
        <v>36022</v>
      </c>
      <c r="F247" s="110">
        <v>1619</v>
      </c>
      <c r="G247" s="136">
        <v>247897.14152000018</v>
      </c>
      <c r="H247" s="110">
        <v>110702.05741000007</v>
      </c>
      <c r="I247" s="127"/>
      <c r="J247" s="108"/>
      <c r="L247" s="110">
        <f t="shared" si="8"/>
        <v>590749</v>
      </c>
      <c r="M247" s="132">
        <f t="shared" si="9"/>
        <v>36131</v>
      </c>
      <c r="N247" s="112">
        <f t="shared" si="11"/>
        <v>367554.75930999982</v>
      </c>
    </row>
    <row r="248" spans="1:14" ht="13.4" customHeight="1" x14ac:dyDescent="0.3">
      <c r="A248" s="144" t="s">
        <v>289</v>
      </c>
      <c r="B248" s="132">
        <v>555968</v>
      </c>
      <c r="C248" s="132">
        <v>16556</v>
      </c>
      <c r="D248" s="132">
        <v>19197</v>
      </c>
      <c r="E248" s="135">
        <v>36856</v>
      </c>
      <c r="F248" s="110">
        <v>1644</v>
      </c>
      <c r="G248" s="136">
        <v>256852.70189999975</v>
      </c>
      <c r="H248" s="110">
        <v>110356.58256000001</v>
      </c>
      <c r="I248" s="127"/>
      <c r="J248" s="108"/>
      <c r="L248" s="110">
        <f t="shared" si="8"/>
        <v>613655</v>
      </c>
      <c r="M248" s="132">
        <f t="shared" si="9"/>
        <v>46482</v>
      </c>
      <c r="N248" s="112">
        <f t="shared" si="11"/>
        <v>372847.42536000023</v>
      </c>
    </row>
    <row r="249" spans="1:14" ht="13.4" customHeight="1" x14ac:dyDescent="0.3">
      <c r="A249" s="144" t="s">
        <v>290</v>
      </c>
      <c r="B249" s="132">
        <v>577902</v>
      </c>
      <c r="C249" s="132">
        <v>14200</v>
      </c>
      <c r="D249" s="132">
        <v>15566</v>
      </c>
      <c r="E249" s="135">
        <v>34512</v>
      </c>
      <c r="F249" s="110">
        <v>1619</v>
      </c>
      <c r="G249" s="136">
        <v>262490.84280000022</v>
      </c>
      <c r="H249" s="110">
        <v>110052.75651999994</v>
      </c>
      <c r="I249" s="127"/>
      <c r="J249" s="108"/>
      <c r="L249" s="110">
        <f t="shared" si="8"/>
        <v>594948</v>
      </c>
      <c r="M249" s="132">
        <f t="shared" si="9"/>
        <v>32079</v>
      </c>
      <c r="N249" s="112">
        <f t="shared" si="11"/>
        <v>363852.40243999998</v>
      </c>
    </row>
    <row r="250" spans="1:14" ht="13.4" customHeight="1" x14ac:dyDescent="0.3">
      <c r="A250" s="144">
        <v>42583</v>
      </c>
      <c r="B250" s="132">
        <v>565182</v>
      </c>
      <c r="C250" s="132">
        <v>17960</v>
      </c>
      <c r="D250" s="132">
        <v>17400</v>
      </c>
      <c r="E250" s="135">
        <v>44838</v>
      </c>
      <c r="F250" s="110">
        <v>1613</v>
      </c>
      <c r="G250" s="136">
        <v>253799.64592000004</v>
      </c>
      <c r="H250" s="110">
        <v>109751.91856999998</v>
      </c>
      <c r="I250" s="127"/>
      <c r="J250" s="108"/>
      <c r="L250" s="110">
        <f t="shared" si="8"/>
        <v>592496</v>
      </c>
      <c r="M250" s="132">
        <f t="shared" si="9"/>
        <v>39908</v>
      </c>
      <c r="N250" s="112">
        <f t="shared" si="11"/>
        <v>356689.17741000024</v>
      </c>
    </row>
    <row r="251" spans="1:14" ht="13.4" customHeight="1" x14ac:dyDescent="0.3">
      <c r="A251" s="144" t="s">
        <v>291</v>
      </c>
      <c r="B251" s="132">
        <v>557136</v>
      </c>
      <c r="C251" s="132">
        <v>17193</v>
      </c>
      <c r="D251" s="132">
        <v>21602</v>
      </c>
      <c r="E251" s="135">
        <v>30460</v>
      </c>
      <c r="F251" s="110">
        <v>1574</v>
      </c>
      <c r="G251" s="136">
        <v>246937.25884000026</v>
      </c>
      <c r="H251" s="110">
        <v>109402.79160999996</v>
      </c>
      <c r="I251" s="127"/>
      <c r="J251" s="108"/>
      <c r="L251" s="110">
        <f t="shared" si="8"/>
        <v>605044</v>
      </c>
      <c r="M251" s="132">
        <f t="shared" si="9"/>
        <v>38489</v>
      </c>
      <c r="N251" s="112">
        <f t="shared" si="11"/>
        <v>350383.62040999928</v>
      </c>
    </row>
    <row r="252" spans="1:14" ht="13.4" customHeight="1" x14ac:dyDescent="0.3">
      <c r="A252" s="144" t="s">
        <v>292</v>
      </c>
      <c r="B252" s="132">
        <v>566249</v>
      </c>
      <c r="C252" s="132">
        <v>17454</v>
      </c>
      <c r="D252" s="132">
        <v>23100</v>
      </c>
      <c r="E252" s="135">
        <v>38295</v>
      </c>
      <c r="F252" s="110">
        <v>1561</v>
      </c>
      <c r="G252" s="136">
        <v>240980.82879999932</v>
      </c>
      <c r="H252" s="110">
        <v>109226.4942999999</v>
      </c>
      <c r="I252" s="127"/>
      <c r="J252" s="108"/>
      <c r="L252" s="110">
        <f t="shared" si="8"/>
        <v>606297</v>
      </c>
      <c r="M252" s="132">
        <f t="shared" si="9"/>
        <v>34637</v>
      </c>
      <c r="N252" s="112">
        <f t="shared" si="11"/>
        <v>292246.10266999993</v>
      </c>
    </row>
    <row r="253" spans="1:14" ht="13.4" customHeight="1" x14ac:dyDescent="0.3">
      <c r="A253" s="144" t="s">
        <v>293</v>
      </c>
      <c r="B253" s="132">
        <v>565743</v>
      </c>
      <c r="C253" s="132">
        <v>16295</v>
      </c>
      <c r="D253" s="132">
        <v>22097</v>
      </c>
      <c r="E253" s="135">
        <v>36915</v>
      </c>
      <c r="F253" s="110">
        <v>1546</v>
      </c>
      <c r="G253" s="136">
        <v>183019.60837000003</v>
      </c>
      <c r="H253" s="110">
        <v>125879.22692000004</v>
      </c>
      <c r="I253" s="127"/>
      <c r="J253" s="108"/>
      <c r="L253" s="110">
        <f t="shared" si="8"/>
        <v>734043</v>
      </c>
      <c r="M253" s="132">
        <f t="shared" si="9"/>
        <v>44041</v>
      </c>
      <c r="N253" s="112">
        <f t="shared" si="11"/>
        <v>427451.86745000095</v>
      </c>
    </row>
    <row r="254" spans="1:14" ht="13.4" customHeight="1" x14ac:dyDescent="0.3">
      <c r="A254" s="145" t="s">
        <v>294</v>
      </c>
      <c r="B254" s="134">
        <v>695651</v>
      </c>
      <c r="C254" s="134">
        <v>16147</v>
      </c>
      <c r="D254" s="134">
        <v>19227</v>
      </c>
      <c r="E254" s="137">
        <v>33076</v>
      </c>
      <c r="F254" s="120">
        <v>1598</v>
      </c>
      <c r="G254" s="138">
        <v>301572.64053000091</v>
      </c>
      <c r="H254" s="120">
        <v>162449.47541000019</v>
      </c>
      <c r="I254" s="128"/>
      <c r="J254" s="115"/>
      <c r="L254" s="120">
        <f t="shared" si="8"/>
        <v>602824</v>
      </c>
      <c r="M254" s="134">
        <f t="shared" si="9"/>
        <v>47396</v>
      </c>
      <c r="N254" s="122">
        <f t="shared" si="11"/>
        <v>428188.25070000021</v>
      </c>
    </row>
    <row r="255" spans="1:14" ht="13.4" customHeight="1" x14ac:dyDescent="0.3">
      <c r="A255" s="144" t="s">
        <v>295</v>
      </c>
      <c r="B255" s="132">
        <v>567450</v>
      </c>
      <c r="C255" s="132">
        <v>39565</v>
      </c>
      <c r="D255" s="132">
        <v>17463</v>
      </c>
      <c r="E255" s="135">
        <v>42495</v>
      </c>
      <c r="F255" s="110">
        <v>1445</v>
      </c>
      <c r="G255" s="136">
        <v>265738.77529000002</v>
      </c>
      <c r="H255" s="110">
        <v>153791.99666</v>
      </c>
      <c r="I255" s="127"/>
      <c r="J255" s="108"/>
      <c r="L255" s="110">
        <f t="shared" si="8"/>
        <v>621574</v>
      </c>
      <c r="M255" s="132">
        <f t="shared" si="9"/>
        <v>43571</v>
      </c>
      <c r="N255" s="112">
        <f t="shared" si="11"/>
        <v>411777.66440999997</v>
      </c>
    </row>
    <row r="256" spans="1:14" ht="13.4" customHeight="1" x14ac:dyDescent="0.3">
      <c r="A256" s="144" t="s">
        <v>296</v>
      </c>
      <c r="B256" s="132">
        <v>564546</v>
      </c>
      <c r="C256" s="132">
        <v>14417</v>
      </c>
      <c r="D256" s="132">
        <v>18739</v>
      </c>
      <c r="E256" s="135">
        <v>45798</v>
      </c>
      <c r="F256" s="110">
        <v>1689</v>
      </c>
      <c r="G256" s="136">
        <v>257985.66774999996</v>
      </c>
      <c r="H256" s="110">
        <v>99357.610260000016</v>
      </c>
      <c r="I256" s="127"/>
      <c r="J256" s="108"/>
      <c r="L256" s="110">
        <f t="shared" si="8"/>
        <v>605261</v>
      </c>
      <c r="M256" s="132">
        <f t="shared" si="9"/>
        <v>32398</v>
      </c>
      <c r="N256" s="112">
        <f t="shared" si="11"/>
        <v>363328.86646000005</v>
      </c>
    </row>
    <row r="257" spans="1:14" ht="13.4" customHeight="1" x14ac:dyDescent="0.3">
      <c r="A257" s="144" t="s">
        <v>297</v>
      </c>
      <c r="B257" s="132">
        <v>572105</v>
      </c>
      <c r="C257" s="132">
        <v>16984</v>
      </c>
      <c r="D257" s="132">
        <v>20897</v>
      </c>
      <c r="E257" s="135">
        <v>42126</v>
      </c>
      <c r="F257" s="110">
        <v>1695</v>
      </c>
      <c r="G257" s="136">
        <v>263971.2562</v>
      </c>
      <c r="H257" s="110">
        <v>99531.740219999949</v>
      </c>
      <c r="I257" s="127"/>
      <c r="J257" s="108"/>
      <c r="L257" s="110">
        <f t="shared" si="8"/>
        <v>623843</v>
      </c>
      <c r="M257" s="132">
        <f t="shared" si="9"/>
        <v>49107</v>
      </c>
      <c r="N257" s="112">
        <f t="shared" si="11"/>
        <v>372160.86634999991</v>
      </c>
    </row>
    <row r="258" spans="1:14" ht="13.4" customHeight="1" x14ac:dyDescent="0.3">
      <c r="A258" s="144" t="s">
        <v>298</v>
      </c>
      <c r="B258" s="132">
        <v>585962</v>
      </c>
      <c r="C258" s="132">
        <v>14278</v>
      </c>
      <c r="D258" s="132">
        <v>17546</v>
      </c>
      <c r="E258" s="135">
        <v>30709</v>
      </c>
      <c r="F258" s="110">
        <v>1692</v>
      </c>
      <c r="G258" s="136">
        <v>272629.12612999999</v>
      </c>
      <c r="H258" s="110">
        <v>98875.874100000015</v>
      </c>
      <c r="I258" s="127"/>
      <c r="J258" s="108"/>
      <c r="L258" s="110">
        <f t="shared" si="8"/>
        <v>641408</v>
      </c>
      <c r="M258" s="132">
        <f t="shared" si="9"/>
        <v>45764</v>
      </c>
      <c r="N258" s="112">
        <f t="shared" si="11"/>
        <v>380877.62916000013</v>
      </c>
    </row>
    <row r="259" spans="1:14" ht="13.4" customHeight="1" x14ac:dyDescent="0.3">
      <c r="A259" s="144" t="s">
        <v>299</v>
      </c>
      <c r="B259" s="132">
        <v>609584</v>
      </c>
      <c r="C259" s="132">
        <v>15464</v>
      </c>
      <c r="D259" s="132">
        <v>18697</v>
      </c>
      <c r="E259" s="135">
        <v>47412</v>
      </c>
      <c r="F259" s="110">
        <v>1663</v>
      </c>
      <c r="G259" s="136">
        <v>282001.75506000011</v>
      </c>
      <c r="H259" s="110">
        <v>98184.761420000112</v>
      </c>
      <c r="I259" s="127"/>
      <c r="J259" s="108"/>
      <c r="L259" s="110">
        <f t="shared" ref="L259:L270" si="12">B260+C259+D259</f>
        <v>638400</v>
      </c>
      <c r="M259" s="132">
        <f t="shared" si="9"/>
        <v>47442</v>
      </c>
      <c r="N259" s="112">
        <f t="shared" si="11"/>
        <v>376209.38842000009</v>
      </c>
    </row>
    <row r="260" spans="1:14" ht="13.4" customHeight="1" x14ac:dyDescent="0.3">
      <c r="A260" s="144" t="s">
        <v>300</v>
      </c>
      <c r="B260" s="132">
        <v>604239</v>
      </c>
      <c r="C260" s="132">
        <v>15741</v>
      </c>
      <c r="D260" s="132">
        <v>21097</v>
      </c>
      <c r="E260" s="135">
        <v>44072</v>
      </c>
      <c r="F260" s="110">
        <v>1618</v>
      </c>
      <c r="G260" s="136">
        <v>278024.62699999998</v>
      </c>
      <c r="H260" s="110">
        <v>97662.771999999997</v>
      </c>
      <c r="I260" s="127"/>
      <c r="J260" s="108"/>
      <c r="L260" s="110">
        <f t="shared" si="12"/>
        <v>670622</v>
      </c>
      <c r="M260" s="132">
        <f t="shared" si="9"/>
        <v>39593</v>
      </c>
      <c r="N260" s="112">
        <f t="shared" si="11"/>
        <v>394507.61395000143</v>
      </c>
    </row>
    <row r="261" spans="1:14" ht="13.4" customHeight="1" x14ac:dyDescent="0.3">
      <c r="A261" s="144" t="s">
        <v>301</v>
      </c>
      <c r="B261" s="132">
        <v>633784</v>
      </c>
      <c r="C261" s="132">
        <v>14276</v>
      </c>
      <c r="D261" s="132">
        <v>19997</v>
      </c>
      <c r="E261" s="132">
        <v>45779</v>
      </c>
      <c r="F261" s="132">
        <v>1633</v>
      </c>
      <c r="G261" s="136">
        <v>296844.84195000143</v>
      </c>
      <c r="H261" s="110">
        <v>97086.077170000062</v>
      </c>
      <c r="I261" s="127"/>
      <c r="J261" s="108"/>
      <c r="L261" s="110">
        <f t="shared" si="12"/>
        <v>646167</v>
      </c>
      <c r="M261" s="132">
        <f t="shared" ref="M261:M321" si="13">E263+F261</f>
        <v>41767</v>
      </c>
      <c r="N261" s="112">
        <f t="shared" si="11"/>
        <v>387447.82403999974</v>
      </c>
    </row>
    <row r="262" spans="1:14" ht="13.4" customHeight="1" x14ac:dyDescent="0.3">
      <c r="A262" s="144" t="s">
        <v>302</v>
      </c>
      <c r="B262" s="132">
        <v>611894</v>
      </c>
      <c r="C262" s="132">
        <v>16410</v>
      </c>
      <c r="D262" s="132">
        <v>20896</v>
      </c>
      <c r="E262" s="132">
        <v>37975</v>
      </c>
      <c r="F262" s="132">
        <v>1641</v>
      </c>
      <c r="G262" s="136">
        <v>290361.74686999968</v>
      </c>
      <c r="H262" s="110">
        <v>96434.950639999937</v>
      </c>
      <c r="I262" s="127"/>
      <c r="J262" s="108"/>
      <c r="L262" s="110">
        <f t="shared" si="12"/>
        <v>633635</v>
      </c>
      <c r="M262" s="132">
        <f t="shared" si="13"/>
        <v>47766</v>
      </c>
      <c r="N262" s="112">
        <f t="shared" si="11"/>
        <v>359307.82364000054</v>
      </c>
    </row>
    <row r="263" spans="1:14" ht="13.4" customHeight="1" x14ac:dyDescent="0.3">
      <c r="A263" s="144" t="s">
        <v>303</v>
      </c>
      <c r="B263" s="132">
        <v>596329</v>
      </c>
      <c r="C263" s="132">
        <v>13977</v>
      </c>
      <c r="D263" s="132">
        <v>23906</v>
      </c>
      <c r="E263" s="132">
        <v>40134</v>
      </c>
      <c r="F263" s="132">
        <v>1713</v>
      </c>
      <c r="G263" s="136">
        <v>262872.8730000006</v>
      </c>
      <c r="H263" s="110">
        <v>82149.94412</v>
      </c>
      <c r="I263" s="127"/>
      <c r="J263" s="108"/>
      <c r="L263" s="110">
        <f t="shared" si="12"/>
        <v>661403</v>
      </c>
      <c r="M263" s="132">
        <f t="shared" si="13"/>
        <v>36934</v>
      </c>
      <c r="N263" s="112">
        <f t="shared" si="11"/>
        <v>353122.67035000015</v>
      </c>
    </row>
    <row r="264" spans="1:14" ht="13.4" customHeight="1" x14ac:dyDescent="0.3">
      <c r="A264" s="144" t="s">
        <v>304</v>
      </c>
      <c r="B264" s="132">
        <v>623520</v>
      </c>
      <c r="C264" s="132">
        <v>16147</v>
      </c>
      <c r="D264" s="132">
        <v>21644</v>
      </c>
      <c r="E264" s="132">
        <v>46125</v>
      </c>
      <c r="F264" s="132">
        <v>1661</v>
      </c>
      <c r="G264" s="136">
        <v>270972.72623000015</v>
      </c>
      <c r="H264" s="110">
        <v>81855.154839999974</v>
      </c>
      <c r="I264" s="127"/>
      <c r="J264" s="108"/>
      <c r="L264" s="110">
        <f t="shared" si="12"/>
        <v>657346</v>
      </c>
      <c r="M264" s="132">
        <f t="shared" si="13"/>
        <v>38234</v>
      </c>
      <c r="N264" s="112">
        <f t="shared" si="11"/>
        <v>286190.89531999966</v>
      </c>
    </row>
    <row r="265" spans="1:14" ht="13.4" customHeight="1" x14ac:dyDescent="0.3">
      <c r="A265" s="144" t="s">
        <v>305</v>
      </c>
      <c r="B265" s="132">
        <v>619555</v>
      </c>
      <c r="C265" s="132">
        <v>16096</v>
      </c>
      <c r="D265" s="132">
        <v>21602</v>
      </c>
      <c r="E265" s="132">
        <v>35221</v>
      </c>
      <c r="F265" s="132">
        <v>1612</v>
      </c>
      <c r="G265" s="136">
        <v>204335.74047999969</v>
      </c>
      <c r="H265" s="110">
        <v>129673.55561000004</v>
      </c>
      <c r="I265" s="127"/>
      <c r="J265" s="108"/>
      <c r="L265" s="110">
        <f t="shared" si="12"/>
        <v>801542</v>
      </c>
      <c r="M265" s="132">
        <f t="shared" si="13"/>
        <v>60960</v>
      </c>
      <c r="N265" s="112">
        <f t="shared" si="11"/>
        <v>476092.51545000018</v>
      </c>
    </row>
    <row r="266" spans="1:14" ht="13.4" customHeight="1" x14ac:dyDescent="0.3">
      <c r="A266" s="145" t="s">
        <v>306</v>
      </c>
      <c r="B266" s="134">
        <v>763844</v>
      </c>
      <c r="C266" s="134">
        <v>16693</v>
      </c>
      <c r="D266" s="134">
        <v>19137</v>
      </c>
      <c r="E266" s="134">
        <v>36573</v>
      </c>
      <c r="F266" s="134">
        <v>1633</v>
      </c>
      <c r="G266" s="138">
        <v>346418.95984000014</v>
      </c>
      <c r="H266" s="120">
        <v>129515.64712999971</v>
      </c>
      <c r="I266" s="128"/>
      <c r="J266" s="115"/>
      <c r="L266" s="120">
        <f t="shared" si="12"/>
        <v>650770</v>
      </c>
      <c r="M266" s="134">
        <f t="shared" si="13"/>
        <v>48650</v>
      </c>
      <c r="N266" s="122">
        <f t="shared" si="11"/>
        <v>432174.68748999969</v>
      </c>
    </row>
    <row r="267" spans="1:14" ht="13.4" customHeight="1" x14ac:dyDescent="0.3">
      <c r="A267" s="144" t="s">
        <v>307</v>
      </c>
      <c r="B267" s="132">
        <v>614940</v>
      </c>
      <c r="C267" s="132">
        <v>46883</v>
      </c>
      <c r="D267" s="132">
        <v>4384</v>
      </c>
      <c r="E267" s="132">
        <v>59348</v>
      </c>
      <c r="F267" s="132">
        <v>1551</v>
      </c>
      <c r="G267" s="136">
        <v>302659.04035999998</v>
      </c>
      <c r="H267" s="110">
        <v>97086.722869999998</v>
      </c>
      <c r="I267" s="127"/>
      <c r="J267" s="108"/>
      <c r="L267" s="110">
        <f t="shared" si="12"/>
        <v>668245</v>
      </c>
      <c r="M267" s="132">
        <f t="shared" si="13"/>
        <v>54487</v>
      </c>
      <c r="N267" s="112">
        <f t="shared" si="11"/>
        <v>382285.75383</v>
      </c>
    </row>
    <row r="268" spans="1:14" ht="13.4" customHeight="1" x14ac:dyDescent="0.3">
      <c r="A268" s="144" t="s">
        <v>308</v>
      </c>
      <c r="B268" s="132">
        <v>616978</v>
      </c>
      <c r="C268" s="132">
        <v>13987</v>
      </c>
      <c r="D268" s="132">
        <v>25362</v>
      </c>
      <c r="E268" s="132">
        <v>47017</v>
      </c>
      <c r="F268" s="132">
        <v>1682</v>
      </c>
      <c r="G268" s="136">
        <v>285199.03096</v>
      </c>
      <c r="H268" s="110">
        <v>97660.263349999994</v>
      </c>
      <c r="I268" s="127"/>
      <c r="J268" s="108"/>
      <c r="L268" s="110">
        <f t="shared" si="12"/>
        <v>649093</v>
      </c>
      <c r="M268" s="132">
        <f t="shared" si="13"/>
        <v>52131</v>
      </c>
      <c r="N268" s="112">
        <f t="shared" si="11"/>
        <v>380854.48028999998</v>
      </c>
    </row>
    <row r="269" spans="1:14" ht="13.4" customHeight="1" x14ac:dyDescent="0.3">
      <c r="A269" s="144" t="s">
        <v>309</v>
      </c>
      <c r="B269" s="132">
        <v>609744</v>
      </c>
      <c r="C269" s="132">
        <v>14966</v>
      </c>
      <c r="D269" s="132">
        <v>25361</v>
      </c>
      <c r="E269" s="132">
        <v>52936</v>
      </c>
      <c r="F269" s="132">
        <v>1767</v>
      </c>
      <c r="G269" s="136">
        <v>283194.21694000001</v>
      </c>
      <c r="H269" s="110">
        <v>97978.077390000006</v>
      </c>
      <c r="I269" s="127"/>
      <c r="J269" s="108"/>
      <c r="L269" s="110">
        <f t="shared" si="12"/>
        <v>693035</v>
      </c>
      <c r="M269" s="132">
        <f t="shared" si="13"/>
        <v>40907</v>
      </c>
      <c r="N269" s="112">
        <f t="shared" si="11"/>
        <v>405192.57254000002</v>
      </c>
    </row>
    <row r="270" spans="1:14" ht="13.4" customHeight="1" x14ac:dyDescent="0.3">
      <c r="A270" s="144" t="s">
        <v>310</v>
      </c>
      <c r="B270" s="132">
        <v>652708</v>
      </c>
      <c r="C270" s="132">
        <v>14768</v>
      </c>
      <c r="D270" s="132">
        <v>11198</v>
      </c>
      <c r="E270" s="132">
        <v>50449</v>
      </c>
      <c r="F270" s="132">
        <v>1676</v>
      </c>
      <c r="G270" s="136">
        <v>307214.49515000003</v>
      </c>
      <c r="H270" s="110">
        <v>97859.891040000002</v>
      </c>
      <c r="I270" s="127"/>
      <c r="J270" s="108"/>
      <c r="L270" s="110">
        <f t="shared" si="12"/>
        <v>678356</v>
      </c>
      <c r="M270" s="132">
        <f t="shared" si="13"/>
        <v>59646</v>
      </c>
      <c r="N270" s="112">
        <f t="shared" si="11"/>
        <v>401310.14793000004</v>
      </c>
    </row>
    <row r="271" spans="1:14" ht="13.4" customHeight="1" x14ac:dyDescent="0.3">
      <c r="A271" s="144" t="s">
        <v>311</v>
      </c>
      <c r="B271" s="132">
        <v>652390</v>
      </c>
      <c r="C271" s="132">
        <v>16399</v>
      </c>
      <c r="D271" s="132">
        <v>21198</v>
      </c>
      <c r="E271" s="132">
        <v>39140</v>
      </c>
      <c r="F271" s="132">
        <v>1199</v>
      </c>
      <c r="G271" s="136">
        <v>303450.25689000002</v>
      </c>
      <c r="H271" s="110">
        <v>97101.305850000004</v>
      </c>
      <c r="I271" s="127"/>
      <c r="J271" s="108"/>
      <c r="L271" s="110">
        <f>B272+C271+D271</f>
        <v>701601</v>
      </c>
      <c r="M271" s="132">
        <f t="shared" si="13"/>
        <v>51791</v>
      </c>
      <c r="N271" s="112">
        <f t="shared" si="11"/>
        <v>406110.41475</v>
      </c>
    </row>
    <row r="272" spans="1:14" ht="13.4" customHeight="1" x14ac:dyDescent="0.3">
      <c r="A272" s="144">
        <v>43252</v>
      </c>
      <c r="B272" s="132">
        <v>664004</v>
      </c>
      <c r="C272" s="132">
        <v>15026</v>
      </c>
      <c r="D272" s="132">
        <v>13194</v>
      </c>
      <c r="E272" s="132">
        <v>57970</v>
      </c>
      <c r="F272" s="132">
        <v>2470</v>
      </c>
      <c r="G272" s="136">
        <v>309009.10889999999</v>
      </c>
      <c r="H272" s="110">
        <v>96815.702929999898</v>
      </c>
      <c r="I272" s="127"/>
      <c r="J272" s="108"/>
      <c r="L272" s="110">
        <f>B273+C272+D272</f>
        <v>722896</v>
      </c>
      <c r="M272" s="132">
        <f t="shared" si="13"/>
        <v>49053</v>
      </c>
      <c r="N272" s="112">
        <f t="shared" si="11"/>
        <v>424982.80422999995</v>
      </c>
    </row>
    <row r="273" spans="1:14" ht="13.4" customHeight="1" x14ac:dyDescent="0.3">
      <c r="A273" s="144" t="s">
        <v>312</v>
      </c>
      <c r="B273" s="132">
        <v>694676</v>
      </c>
      <c r="C273" s="132">
        <v>202095</v>
      </c>
      <c r="D273" s="132">
        <v>25996</v>
      </c>
      <c r="E273" s="132">
        <v>50592</v>
      </c>
      <c r="F273" s="132">
        <v>1803</v>
      </c>
      <c r="G273" s="136">
        <v>328167.10130000004</v>
      </c>
      <c r="H273" s="110">
        <v>96595.909459999893</v>
      </c>
      <c r="I273" s="127"/>
      <c r="J273" s="108"/>
      <c r="L273" s="110">
        <f t="shared" ref="L273:L336" si="14">B274+C273+D273</f>
        <v>896659</v>
      </c>
      <c r="M273" s="132">
        <f t="shared" si="13"/>
        <v>54146</v>
      </c>
      <c r="N273" s="112">
        <f t="shared" si="11"/>
        <v>390430.45054999989</v>
      </c>
    </row>
    <row r="274" spans="1:14" ht="13.4" customHeight="1" x14ac:dyDescent="0.3">
      <c r="A274" s="144" t="s">
        <v>313</v>
      </c>
      <c r="B274" s="132">
        <v>668568</v>
      </c>
      <c r="C274" s="132">
        <v>16143</v>
      </c>
      <c r="D274" s="132">
        <v>26007</v>
      </c>
      <c r="E274" s="132">
        <v>46583</v>
      </c>
      <c r="F274" s="132">
        <v>1483</v>
      </c>
      <c r="G274" s="136">
        <v>293834.54109000001</v>
      </c>
      <c r="H274" s="110">
        <v>96235.29391000008</v>
      </c>
      <c r="I274" s="127"/>
      <c r="J274" s="108"/>
      <c r="L274" s="110">
        <f t="shared" si="14"/>
        <v>689480</v>
      </c>
      <c r="M274" s="132">
        <f t="shared" si="13"/>
        <v>50106</v>
      </c>
      <c r="N274" s="112">
        <f t="shared" si="11"/>
        <v>361756.02422000002</v>
      </c>
    </row>
    <row r="275" spans="1:14" ht="13.4" customHeight="1" x14ac:dyDescent="0.3">
      <c r="A275" s="144" t="s">
        <v>314</v>
      </c>
      <c r="B275" s="132">
        <v>647330</v>
      </c>
      <c r="C275" s="132">
        <v>11798</v>
      </c>
      <c r="D275" s="132">
        <v>32006</v>
      </c>
      <c r="E275" s="132">
        <v>52343</v>
      </c>
      <c r="F275" s="132">
        <v>1786</v>
      </c>
      <c r="G275" s="136">
        <v>265520.73030999996</v>
      </c>
      <c r="H275" s="110">
        <v>96064.662990000012</v>
      </c>
      <c r="I275" s="127"/>
      <c r="J275" s="108"/>
      <c r="L275" s="110">
        <f t="shared" si="14"/>
        <v>708732</v>
      </c>
      <c r="M275" s="132">
        <f t="shared" si="13"/>
        <v>48485</v>
      </c>
      <c r="N275" s="112">
        <f t="shared" si="11"/>
        <v>384072.20258999977</v>
      </c>
    </row>
    <row r="276" spans="1:14" ht="13.4" customHeight="1" x14ac:dyDescent="0.3">
      <c r="A276" s="144" t="s">
        <v>315</v>
      </c>
      <c r="B276" s="132">
        <v>664928</v>
      </c>
      <c r="C276" s="132">
        <v>16536</v>
      </c>
      <c r="D276" s="132">
        <v>27001</v>
      </c>
      <c r="E276" s="132">
        <v>48623</v>
      </c>
      <c r="F276" s="132">
        <v>1729</v>
      </c>
      <c r="G276" s="136">
        <v>288007.53959999973</v>
      </c>
      <c r="H276" s="110">
        <v>96029.880410000085</v>
      </c>
      <c r="I276" s="127"/>
      <c r="J276" s="108"/>
      <c r="L276" s="110">
        <f t="shared" si="14"/>
        <v>727381</v>
      </c>
      <c r="M276" s="132">
        <f t="shared" si="13"/>
        <v>43290</v>
      </c>
      <c r="N276" s="112">
        <f t="shared" si="11"/>
        <v>384040.80460000027</v>
      </c>
    </row>
    <row r="277" spans="1:14" ht="13.4" customHeight="1" x14ac:dyDescent="0.3">
      <c r="A277" s="144" t="s">
        <v>316</v>
      </c>
      <c r="B277" s="132">
        <v>683844</v>
      </c>
      <c r="C277" s="132">
        <v>16924</v>
      </c>
      <c r="D277" s="132">
        <v>35695</v>
      </c>
      <c r="E277" s="132">
        <v>46699</v>
      </c>
      <c r="F277" s="132">
        <v>2045</v>
      </c>
      <c r="G277" s="136">
        <v>288010.92419000017</v>
      </c>
      <c r="H277" s="110">
        <v>95970.871819999811</v>
      </c>
      <c r="I277" s="127"/>
      <c r="J277" s="108"/>
      <c r="L277" s="110">
        <f t="shared" si="14"/>
        <v>883505</v>
      </c>
      <c r="M277" s="132">
        <f t="shared" si="13"/>
        <v>78619</v>
      </c>
      <c r="N277" s="112">
        <f t="shared" si="11"/>
        <v>471624.84135000006</v>
      </c>
    </row>
    <row r="278" spans="1:14" ht="13.4" customHeight="1" x14ac:dyDescent="0.3">
      <c r="A278" s="145" t="s">
        <v>317</v>
      </c>
      <c r="B278" s="134">
        <v>830886</v>
      </c>
      <c r="C278" s="134">
        <v>17732</v>
      </c>
      <c r="D278" s="134">
        <v>26983</v>
      </c>
      <c r="E278" s="134">
        <v>41561</v>
      </c>
      <c r="F278" s="134">
        <v>1844</v>
      </c>
      <c r="G278" s="138">
        <v>375653.96953000023</v>
      </c>
      <c r="H278" s="120">
        <v>96050.046180000179</v>
      </c>
      <c r="I278" s="128"/>
      <c r="J278" s="115"/>
      <c r="L278" s="120">
        <f t="shared" si="14"/>
        <v>708154</v>
      </c>
      <c r="M278" s="134">
        <f t="shared" si="13"/>
        <v>45480</v>
      </c>
      <c r="N278" s="122">
        <f t="shared" si="11"/>
        <v>419423.3617400002</v>
      </c>
    </row>
    <row r="279" spans="1:14" ht="13.4" customHeight="1" x14ac:dyDescent="0.3">
      <c r="A279" s="144" t="s">
        <v>318</v>
      </c>
      <c r="B279" s="132">
        <v>663439</v>
      </c>
      <c r="C279" s="132">
        <v>39837</v>
      </c>
      <c r="D279" s="132">
        <v>21625</v>
      </c>
      <c r="E279" s="132">
        <v>76574</v>
      </c>
      <c r="F279" s="132">
        <v>1814</v>
      </c>
      <c r="G279" s="136">
        <v>323373.31556000002</v>
      </c>
      <c r="H279" s="110">
        <v>86921.458559999999</v>
      </c>
      <c r="I279" s="127"/>
      <c r="J279" s="108"/>
      <c r="L279" s="110">
        <f t="shared" si="14"/>
        <v>732953</v>
      </c>
      <c r="M279" s="132">
        <f t="shared" si="13"/>
        <v>70569</v>
      </c>
      <c r="N279" s="112">
        <f t="shared" si="11"/>
        <v>396205.38882000005</v>
      </c>
    </row>
    <row r="280" spans="1:14" ht="13.4" customHeight="1" x14ac:dyDescent="0.3">
      <c r="A280" s="144" t="s">
        <v>319</v>
      </c>
      <c r="B280" s="132">
        <v>671491</v>
      </c>
      <c r="C280" s="132">
        <v>15458</v>
      </c>
      <c r="D280" s="132">
        <v>21625</v>
      </c>
      <c r="E280" s="132">
        <v>43636</v>
      </c>
      <c r="F280" s="132">
        <v>2106</v>
      </c>
      <c r="G280" s="136">
        <v>309283.93026000005</v>
      </c>
      <c r="H280" s="110">
        <v>87419.034430000014</v>
      </c>
      <c r="I280" s="127"/>
      <c r="J280" s="108"/>
      <c r="L280" s="110">
        <f t="shared" si="14"/>
        <v>695230</v>
      </c>
      <c r="M280" s="132">
        <f t="shared" si="13"/>
        <v>44548</v>
      </c>
      <c r="N280" s="112">
        <f t="shared" si="11"/>
        <v>392405.91743999999</v>
      </c>
    </row>
    <row r="281" spans="1:14" ht="13.4" customHeight="1" x14ac:dyDescent="0.3">
      <c r="A281" s="144" t="s">
        <v>320</v>
      </c>
      <c r="B281" s="132">
        <v>658147</v>
      </c>
      <c r="C281" s="132">
        <v>15428</v>
      </c>
      <c r="D281" s="132">
        <v>21623</v>
      </c>
      <c r="E281" s="132">
        <v>68755</v>
      </c>
      <c r="F281" s="132">
        <v>2353</v>
      </c>
      <c r="G281" s="136">
        <v>304986.88300999999</v>
      </c>
      <c r="H281" s="110">
        <v>87978.002109999987</v>
      </c>
      <c r="I281" s="127"/>
      <c r="J281" s="108"/>
      <c r="L281" s="110">
        <f t="shared" si="14"/>
        <v>738920</v>
      </c>
      <c r="M281" s="132">
        <f t="shared" si="13"/>
        <v>65734</v>
      </c>
      <c r="N281" s="112">
        <f t="shared" si="11"/>
        <v>419718.17269000004</v>
      </c>
    </row>
    <row r="282" spans="1:14" ht="13.4" customHeight="1" x14ac:dyDescent="0.3">
      <c r="A282" s="144" t="s">
        <v>321</v>
      </c>
      <c r="B282" s="132">
        <v>701869</v>
      </c>
      <c r="C282" s="132">
        <v>16538</v>
      </c>
      <c r="D282" s="132">
        <v>27885</v>
      </c>
      <c r="E282" s="132">
        <v>42442</v>
      </c>
      <c r="F282" s="132">
        <v>2166</v>
      </c>
      <c r="G282" s="136">
        <v>331740.17058000003</v>
      </c>
      <c r="H282" s="110">
        <v>87816.936390000017</v>
      </c>
      <c r="I282" s="127"/>
      <c r="J282" s="108"/>
      <c r="L282" s="110">
        <f t="shared" si="14"/>
        <v>761070</v>
      </c>
      <c r="M282" s="132">
        <f t="shared" si="13"/>
        <v>68693</v>
      </c>
      <c r="N282" s="112">
        <f t="shared" si="11"/>
        <v>421148.92435999983</v>
      </c>
    </row>
    <row r="283" spans="1:14" ht="13.4" customHeight="1" x14ac:dyDescent="0.3">
      <c r="A283" s="144" t="s">
        <v>322</v>
      </c>
      <c r="B283" s="132">
        <v>716647</v>
      </c>
      <c r="C283" s="132">
        <v>16978</v>
      </c>
      <c r="D283" s="132">
        <v>37996</v>
      </c>
      <c r="E283" s="132">
        <v>63381</v>
      </c>
      <c r="F283" s="132">
        <v>2315</v>
      </c>
      <c r="G283" s="136">
        <v>333331.98796999984</v>
      </c>
      <c r="H283" s="110">
        <v>87242.521530000027</v>
      </c>
      <c r="I283" s="127"/>
      <c r="J283" s="108"/>
      <c r="L283" s="110">
        <f t="shared" si="14"/>
        <v>787074</v>
      </c>
      <c r="M283" s="132">
        <f t="shared" si="13"/>
        <v>51589</v>
      </c>
      <c r="N283" s="112">
        <f t="shared" si="11"/>
        <v>423375.80579999997</v>
      </c>
    </row>
    <row r="284" spans="1:14" ht="13.4" customHeight="1" x14ac:dyDescent="0.3">
      <c r="A284" s="144" t="s">
        <v>323</v>
      </c>
      <c r="B284" s="132">
        <v>732100</v>
      </c>
      <c r="C284" s="132">
        <v>15395</v>
      </c>
      <c r="D284" s="132">
        <v>17994</v>
      </c>
      <c r="E284" s="132">
        <v>66527</v>
      </c>
      <c r="F284" s="132">
        <v>2247</v>
      </c>
      <c r="G284" s="136">
        <v>336133.28426999995</v>
      </c>
      <c r="H284" s="110">
        <v>93669.142540000015</v>
      </c>
      <c r="I284" s="127"/>
      <c r="J284" s="108"/>
      <c r="L284" s="110">
        <f t="shared" si="14"/>
        <v>773972</v>
      </c>
      <c r="M284" s="132">
        <f t="shared" si="13"/>
        <v>61109</v>
      </c>
      <c r="N284" s="112">
        <f t="shared" si="11"/>
        <v>439825.70359999983</v>
      </c>
    </row>
    <row r="285" spans="1:14" ht="13.4" customHeight="1" x14ac:dyDescent="0.3">
      <c r="A285" s="144" t="s">
        <v>324</v>
      </c>
      <c r="B285" s="132">
        <v>740583</v>
      </c>
      <c r="C285" s="132">
        <v>15526</v>
      </c>
      <c r="D285" s="132">
        <v>12833</v>
      </c>
      <c r="E285" s="132">
        <v>49274</v>
      </c>
      <c r="F285" s="132">
        <v>2241</v>
      </c>
      <c r="G285" s="136">
        <v>346156.5610599998</v>
      </c>
      <c r="H285" s="110">
        <v>93493.929360000009</v>
      </c>
      <c r="I285" s="127"/>
      <c r="J285" s="108"/>
      <c r="L285" s="110">
        <f t="shared" si="14"/>
        <v>735812</v>
      </c>
      <c r="M285" s="132">
        <f t="shared" si="13"/>
        <v>68441</v>
      </c>
      <c r="N285" s="112">
        <f t="shared" si="11"/>
        <v>414475.58980000031</v>
      </c>
    </row>
    <row r="286" spans="1:14" ht="13.4" customHeight="1" x14ac:dyDescent="0.3">
      <c r="A286" s="144" t="s">
        <v>325</v>
      </c>
      <c r="B286" s="132">
        <v>707453</v>
      </c>
      <c r="C286" s="132">
        <v>16517</v>
      </c>
      <c r="D286" s="132">
        <v>21598</v>
      </c>
      <c r="E286" s="132">
        <v>58862</v>
      </c>
      <c r="F286" s="132">
        <v>2355</v>
      </c>
      <c r="G286" s="136">
        <v>320981.6604400003</v>
      </c>
      <c r="H286" s="110">
        <v>93249.733609999894</v>
      </c>
      <c r="I286" s="127"/>
      <c r="J286" s="108"/>
      <c r="L286" s="110">
        <f t="shared" si="14"/>
        <v>736100</v>
      </c>
      <c r="M286" s="132">
        <f t="shared" si="13"/>
        <v>41455</v>
      </c>
      <c r="N286" s="112">
        <f t="shared" si="11"/>
        <v>407810.72696999979</v>
      </c>
    </row>
    <row r="287" spans="1:14" ht="13.4" customHeight="1" x14ac:dyDescent="0.3">
      <c r="A287" s="144" t="s">
        <v>326</v>
      </c>
      <c r="B287" s="132">
        <v>697985</v>
      </c>
      <c r="C287" s="132">
        <v>16209</v>
      </c>
      <c r="D287" s="132">
        <v>27301</v>
      </c>
      <c r="E287" s="132">
        <v>66200</v>
      </c>
      <c r="F287" s="132">
        <v>2370</v>
      </c>
      <c r="G287" s="136">
        <v>314560.99335999991</v>
      </c>
      <c r="H287" s="110">
        <v>91302.310340000156</v>
      </c>
      <c r="I287" s="127"/>
      <c r="J287" s="108"/>
      <c r="L287" s="110">
        <f t="shared" si="14"/>
        <v>770452</v>
      </c>
      <c r="M287" s="132">
        <f t="shared" si="13"/>
        <v>65035</v>
      </c>
      <c r="N287" s="112">
        <f t="shared" si="11"/>
        <v>421025.64617999998</v>
      </c>
    </row>
    <row r="288" spans="1:14" ht="13.4" customHeight="1" x14ac:dyDescent="0.3">
      <c r="A288" s="144" t="s">
        <v>327</v>
      </c>
      <c r="B288" s="132">
        <v>726942</v>
      </c>
      <c r="C288" s="132">
        <v>17343</v>
      </c>
      <c r="D288" s="132">
        <v>17607</v>
      </c>
      <c r="E288" s="132">
        <v>39100</v>
      </c>
      <c r="F288" s="132">
        <v>2342</v>
      </c>
      <c r="G288" s="136">
        <v>329723.33583999984</v>
      </c>
      <c r="H288" s="110">
        <v>95032.182799999951</v>
      </c>
      <c r="I288" s="127"/>
      <c r="J288" s="108"/>
      <c r="L288" s="110">
        <f t="shared" si="14"/>
        <v>737403</v>
      </c>
      <c r="M288" s="132">
        <f t="shared" si="13"/>
        <v>57065</v>
      </c>
      <c r="N288" s="112">
        <f t="shared" si="11"/>
        <v>413528.03080000076</v>
      </c>
    </row>
    <row r="289" spans="1:14" ht="13.4" customHeight="1" x14ac:dyDescent="0.3">
      <c r="A289" s="144" t="s">
        <v>328</v>
      </c>
      <c r="B289" s="132">
        <v>702453</v>
      </c>
      <c r="C289" s="132">
        <v>16098</v>
      </c>
      <c r="D289" s="132">
        <v>16294</v>
      </c>
      <c r="E289" s="132">
        <v>62665</v>
      </c>
      <c r="F289" s="132">
        <v>2305</v>
      </c>
      <c r="G289" s="136">
        <v>318495.84800000081</v>
      </c>
      <c r="H289" s="110">
        <v>135519.61139999997</v>
      </c>
      <c r="I289" s="127"/>
      <c r="J289" s="108"/>
      <c r="L289" s="110">
        <f t="shared" si="14"/>
        <v>928330</v>
      </c>
      <c r="M289" s="132">
        <f t="shared" si="13"/>
        <v>82431</v>
      </c>
      <c r="N289" s="112">
        <f t="shared" si="11"/>
        <v>548663.36948000058</v>
      </c>
    </row>
    <row r="290" spans="1:14" ht="13.4" customHeight="1" x14ac:dyDescent="0.3">
      <c r="A290" s="145" t="s">
        <v>329</v>
      </c>
      <c r="B290" s="134">
        <v>895938</v>
      </c>
      <c r="C290" s="134">
        <v>15287</v>
      </c>
      <c r="D290" s="134">
        <v>37417</v>
      </c>
      <c r="E290" s="134">
        <v>54723</v>
      </c>
      <c r="F290" s="134">
        <v>2351</v>
      </c>
      <c r="G290" s="138">
        <v>413143.75808000058</v>
      </c>
      <c r="H290" s="120">
        <v>134468.82790999996</v>
      </c>
      <c r="I290" s="128"/>
      <c r="J290" s="115"/>
      <c r="L290" s="120">
        <f t="shared" si="14"/>
        <v>765387</v>
      </c>
      <c r="M290" s="134">
        <f t="shared" si="13"/>
        <v>64468</v>
      </c>
      <c r="N290" s="122">
        <f t="shared" si="11"/>
        <v>477936.9818699999</v>
      </c>
    </row>
    <row r="291" spans="1:14" ht="13.4" customHeight="1" x14ac:dyDescent="0.3">
      <c r="A291" s="144" t="s">
        <v>330</v>
      </c>
      <c r="B291" s="132">
        <v>712683</v>
      </c>
      <c r="C291" s="132">
        <v>147212</v>
      </c>
      <c r="D291" s="132">
        <v>25766</v>
      </c>
      <c r="E291" s="132">
        <v>80126</v>
      </c>
      <c r="F291" s="132">
        <v>2166</v>
      </c>
      <c r="G291" s="136">
        <v>343468.15395999997</v>
      </c>
      <c r="H291" s="110">
        <v>94919.049069999994</v>
      </c>
      <c r="I291" s="127"/>
      <c r="J291" s="108"/>
      <c r="L291" s="110">
        <f t="shared" si="14"/>
        <v>888053</v>
      </c>
      <c r="M291" s="132">
        <f t="shared" si="13"/>
        <v>84311</v>
      </c>
      <c r="N291" s="112">
        <f t="shared" si="11"/>
        <v>425437.86331000004</v>
      </c>
    </row>
    <row r="292" spans="1:14" ht="13.4" customHeight="1" x14ac:dyDescent="0.3">
      <c r="A292" s="144" t="s">
        <v>331</v>
      </c>
      <c r="B292" s="132">
        <v>715075</v>
      </c>
      <c r="C292" s="132">
        <v>14746</v>
      </c>
      <c r="D292" s="132">
        <v>25766</v>
      </c>
      <c r="E292" s="132">
        <v>62117</v>
      </c>
      <c r="F292" s="132">
        <v>2646</v>
      </c>
      <c r="G292" s="136">
        <v>330518.81424000004</v>
      </c>
      <c r="H292" s="110">
        <v>94919.049060000005</v>
      </c>
      <c r="I292" s="127"/>
      <c r="J292" s="108"/>
      <c r="L292" s="110">
        <f t="shared" si="14"/>
        <v>741122</v>
      </c>
      <c r="M292" s="132">
        <f t="shared" si="13"/>
        <v>49643</v>
      </c>
      <c r="N292" s="112">
        <f t="shared" si="11"/>
        <v>418962.87539000006</v>
      </c>
    </row>
    <row r="293" spans="1:14" ht="13.4" customHeight="1" x14ac:dyDescent="0.3">
      <c r="A293" s="144" t="s">
        <v>332</v>
      </c>
      <c r="B293" s="132">
        <v>700610</v>
      </c>
      <c r="C293" s="132">
        <v>14828</v>
      </c>
      <c r="D293" s="132">
        <v>25765</v>
      </c>
      <c r="E293" s="132">
        <v>82145</v>
      </c>
      <c r="F293" s="132">
        <v>2728</v>
      </c>
      <c r="G293" s="136">
        <v>324043.82633000007</v>
      </c>
      <c r="H293" s="110">
        <v>94919.049060000005</v>
      </c>
      <c r="I293" s="127"/>
      <c r="J293" s="108"/>
      <c r="L293" s="110">
        <f t="shared" si="14"/>
        <v>742250</v>
      </c>
      <c r="M293" s="132">
        <f t="shared" si="13"/>
        <v>54829</v>
      </c>
      <c r="N293" s="112">
        <f t="shared" si="11"/>
        <v>421422.60738</v>
      </c>
    </row>
    <row r="294" spans="1:14" ht="13.4" customHeight="1" x14ac:dyDescent="0.3">
      <c r="A294" s="144" t="s">
        <v>333</v>
      </c>
      <c r="B294" s="132">
        <v>701657</v>
      </c>
      <c r="C294" s="132">
        <v>8558</v>
      </c>
      <c r="D294" s="132">
        <v>45777</v>
      </c>
      <c r="E294" s="132">
        <v>46997</v>
      </c>
      <c r="F294" s="132">
        <v>2644</v>
      </c>
      <c r="G294" s="136">
        <v>326503.55832000001</v>
      </c>
      <c r="H294" s="110">
        <v>94919.049060000005</v>
      </c>
      <c r="I294" s="127"/>
      <c r="J294" s="108"/>
      <c r="L294" s="110">
        <f t="shared" si="14"/>
        <v>711584</v>
      </c>
      <c r="M294" s="132">
        <f t="shared" si="13"/>
        <v>51244</v>
      </c>
      <c r="N294" s="112">
        <f t="shared" si="11"/>
        <v>410008.02353999979</v>
      </c>
    </row>
    <row r="295" spans="1:14" ht="13.4" customHeight="1" x14ac:dyDescent="0.3">
      <c r="A295" s="144" t="s">
        <v>334</v>
      </c>
      <c r="B295" s="132">
        <v>657249</v>
      </c>
      <c r="C295" s="132">
        <v>5493</v>
      </c>
      <c r="D295" s="132">
        <v>20793</v>
      </c>
      <c r="E295" s="132">
        <v>52101</v>
      </c>
      <c r="F295" s="132">
        <v>2805</v>
      </c>
      <c r="G295" s="136">
        <v>315088.9744799998</v>
      </c>
      <c r="H295" s="110">
        <v>94919.049070000052</v>
      </c>
      <c r="I295" s="127"/>
      <c r="J295" s="108"/>
      <c r="L295" s="110">
        <f t="shared" si="14"/>
        <v>696523</v>
      </c>
      <c r="M295" s="132">
        <f t="shared" si="13"/>
        <v>89404</v>
      </c>
      <c r="N295" s="112">
        <f t="shared" si="11"/>
        <v>420848.2147400002</v>
      </c>
    </row>
    <row r="296" spans="1:14" ht="13.4" customHeight="1" x14ac:dyDescent="0.3">
      <c r="A296" s="144" t="s">
        <v>335</v>
      </c>
      <c r="B296" s="132">
        <v>670237</v>
      </c>
      <c r="C296" s="132">
        <v>3544</v>
      </c>
      <c r="D296" s="132">
        <v>15593</v>
      </c>
      <c r="E296" s="132">
        <v>48600</v>
      </c>
      <c r="F296" s="132">
        <v>2921</v>
      </c>
      <c r="G296" s="136">
        <v>325929.16567000013</v>
      </c>
      <c r="H296" s="110">
        <v>94919.048679999949</v>
      </c>
      <c r="I296" s="127"/>
      <c r="J296" s="108"/>
      <c r="L296" s="110">
        <f t="shared" si="14"/>
        <v>723028</v>
      </c>
      <c r="M296" s="132">
        <f t="shared" si="13"/>
        <v>53024</v>
      </c>
      <c r="N296" s="112">
        <f t="shared" si="11"/>
        <v>439745.30680999969</v>
      </c>
    </row>
    <row r="297" spans="1:14" ht="13.4" customHeight="1" x14ac:dyDescent="0.3">
      <c r="A297" s="144" t="s">
        <v>336</v>
      </c>
      <c r="B297" s="132">
        <v>703891</v>
      </c>
      <c r="C297" s="132">
        <v>6137</v>
      </c>
      <c r="D297" s="132">
        <v>16489</v>
      </c>
      <c r="E297" s="132">
        <v>86599</v>
      </c>
      <c r="F297" s="132">
        <v>3080</v>
      </c>
      <c r="G297" s="136">
        <v>344826.25812999974</v>
      </c>
      <c r="H297" s="110">
        <v>94919.049460000038</v>
      </c>
      <c r="I297" s="127"/>
      <c r="J297" s="108"/>
      <c r="L297" s="110">
        <f t="shared" si="14"/>
        <v>733020</v>
      </c>
      <c r="M297" s="132">
        <f t="shared" si="13"/>
        <v>59801</v>
      </c>
      <c r="N297" s="112">
        <f t="shared" si="11"/>
        <v>426290.35782000015</v>
      </c>
    </row>
    <row r="298" spans="1:14" ht="13.4" customHeight="1" x14ac:dyDescent="0.3">
      <c r="A298" s="144" t="s">
        <v>337</v>
      </c>
      <c r="B298" s="132">
        <v>710394</v>
      </c>
      <c r="C298" s="132">
        <v>11001</v>
      </c>
      <c r="D298" s="132">
        <v>26588</v>
      </c>
      <c r="E298" s="132">
        <v>50103</v>
      </c>
      <c r="F298" s="132">
        <v>2821</v>
      </c>
      <c r="G298" s="136">
        <v>331371.30836000014</v>
      </c>
      <c r="H298" s="110">
        <v>94919.049070000052</v>
      </c>
      <c r="I298" s="127"/>
      <c r="J298" s="108"/>
      <c r="L298" s="110">
        <f t="shared" si="14"/>
        <v>744988</v>
      </c>
      <c r="M298" s="132">
        <f t="shared" si="13"/>
        <v>70164</v>
      </c>
      <c r="N298" s="112">
        <f t="shared" si="11"/>
        <v>416470.54528000008</v>
      </c>
    </row>
    <row r="299" spans="1:14" ht="13.4" customHeight="1" x14ac:dyDescent="0.3">
      <c r="A299" s="144" t="s">
        <v>338</v>
      </c>
      <c r="B299" s="132">
        <v>707399</v>
      </c>
      <c r="C299" s="132">
        <v>16286</v>
      </c>
      <c r="D299" s="132">
        <v>21643</v>
      </c>
      <c r="E299" s="132">
        <v>56721</v>
      </c>
      <c r="F299" s="132">
        <v>2840</v>
      </c>
      <c r="G299" s="136">
        <v>321551.49621000001</v>
      </c>
      <c r="H299" s="110">
        <v>94919.049469999911</v>
      </c>
      <c r="I299" s="127"/>
      <c r="J299" s="108"/>
      <c r="L299" s="110">
        <f t="shared" si="14"/>
        <v>767618</v>
      </c>
      <c r="M299" s="132">
        <f t="shared" si="13"/>
        <v>52607</v>
      </c>
      <c r="N299" s="112">
        <f t="shared" si="11"/>
        <v>434654.88945000008</v>
      </c>
    </row>
    <row r="300" spans="1:14" ht="13.4" customHeight="1" x14ac:dyDescent="0.3">
      <c r="A300" s="144" t="s">
        <v>339</v>
      </c>
      <c r="B300" s="132">
        <v>729689</v>
      </c>
      <c r="C300" s="132">
        <v>22947</v>
      </c>
      <c r="D300" s="132">
        <v>30292</v>
      </c>
      <c r="E300" s="132">
        <v>67343</v>
      </c>
      <c r="F300" s="132">
        <v>2998</v>
      </c>
      <c r="G300" s="136">
        <v>339735.83998000016</v>
      </c>
      <c r="H300" s="110">
        <v>94919.049070000052</v>
      </c>
      <c r="I300" s="127"/>
      <c r="J300" s="108"/>
      <c r="L300" s="110">
        <f t="shared" si="14"/>
        <v>785014</v>
      </c>
      <c r="M300" s="132">
        <f t="shared" si="13"/>
        <v>64997</v>
      </c>
      <c r="N300" s="112">
        <f t="shared" ref="N300:N345" si="15">G301+H300</f>
        <v>430040.1690800006</v>
      </c>
    </row>
    <row r="301" spans="1:14" ht="13.4" customHeight="1" x14ac:dyDescent="0.3">
      <c r="A301" s="144" t="s">
        <v>340</v>
      </c>
      <c r="B301" s="132">
        <v>731775</v>
      </c>
      <c r="C301" s="132">
        <v>18175</v>
      </c>
      <c r="D301" s="132">
        <v>36593</v>
      </c>
      <c r="E301" s="132">
        <v>49767</v>
      </c>
      <c r="F301" s="132">
        <v>2753</v>
      </c>
      <c r="G301" s="136">
        <v>335121.12001000054</v>
      </c>
      <c r="H301" s="110">
        <v>94919.049070000096</v>
      </c>
      <c r="I301" s="127"/>
      <c r="J301" s="108"/>
      <c r="L301" s="110">
        <f t="shared" si="14"/>
        <v>992129</v>
      </c>
      <c r="M301" s="132">
        <f t="shared" si="13"/>
        <v>71951</v>
      </c>
      <c r="N301" s="112">
        <f t="shared" si="15"/>
        <v>525249.81735999975</v>
      </c>
    </row>
    <row r="302" spans="1:14" ht="13.4" customHeight="1" x14ac:dyDescent="0.3">
      <c r="A302" s="145" t="s">
        <v>341</v>
      </c>
      <c r="B302" s="134">
        <v>937361</v>
      </c>
      <c r="C302" s="134">
        <v>20800</v>
      </c>
      <c r="D302" s="134">
        <v>39593</v>
      </c>
      <c r="E302" s="134">
        <v>61999</v>
      </c>
      <c r="F302" s="134">
        <v>2885</v>
      </c>
      <c r="G302" s="138">
        <v>430330.76828999969</v>
      </c>
      <c r="H302" s="120">
        <v>94919.049070000096</v>
      </c>
      <c r="I302" s="128"/>
      <c r="J302" s="115"/>
      <c r="L302" s="120">
        <f t="shared" si="14"/>
        <v>778840</v>
      </c>
      <c r="M302" s="134">
        <f t="shared" si="13"/>
        <v>44045</v>
      </c>
      <c r="N302" s="122">
        <f t="shared" si="15"/>
        <v>440773.73632000014</v>
      </c>
    </row>
    <row r="303" spans="1:14" ht="13.4" customHeight="1" x14ac:dyDescent="0.3">
      <c r="A303" s="144" t="s">
        <v>342</v>
      </c>
      <c r="B303" s="132">
        <v>718447</v>
      </c>
      <c r="C303" s="132">
        <v>32956</v>
      </c>
      <c r="D303" s="132">
        <v>30149</v>
      </c>
      <c r="E303" s="132">
        <v>69198</v>
      </c>
      <c r="F303" s="132">
        <v>0</v>
      </c>
      <c r="G303" s="136">
        <v>345854.68725000002</v>
      </c>
      <c r="H303" s="110">
        <v>119414.00232000001</v>
      </c>
      <c r="I303" s="127"/>
      <c r="J303" s="108"/>
      <c r="L303" s="110">
        <f t="shared" si="14"/>
        <v>770947</v>
      </c>
      <c r="M303" s="132">
        <f t="shared" si="13"/>
        <v>47326</v>
      </c>
      <c r="N303" s="112">
        <f t="shared" si="15"/>
        <v>450457.41580000002</v>
      </c>
    </row>
    <row r="304" spans="1:14" ht="13.4" customHeight="1" x14ac:dyDescent="0.3">
      <c r="A304" s="144" t="s">
        <v>343</v>
      </c>
      <c r="B304" s="132">
        <v>707842</v>
      </c>
      <c r="C304" s="132">
        <v>12439</v>
      </c>
      <c r="D304" s="132">
        <v>30132</v>
      </c>
      <c r="E304" s="132">
        <v>41160</v>
      </c>
      <c r="F304" s="132">
        <v>6214</v>
      </c>
      <c r="G304" s="136">
        <v>331043.41347999999</v>
      </c>
      <c r="H304" s="110">
        <v>119414.00232000001</v>
      </c>
      <c r="I304" s="127"/>
      <c r="J304" s="108"/>
      <c r="L304" s="110">
        <f t="shared" si="14"/>
        <v>760539</v>
      </c>
      <c r="M304" s="132">
        <f t="shared" si="13"/>
        <v>141859</v>
      </c>
      <c r="N304" s="112">
        <f t="shared" si="15"/>
        <v>457257.50866000005</v>
      </c>
    </row>
    <row r="305" spans="1:14" ht="13.4" customHeight="1" x14ac:dyDescent="0.3">
      <c r="A305" s="144" t="s">
        <v>344</v>
      </c>
      <c r="B305" s="132">
        <v>717968</v>
      </c>
      <c r="C305" s="132">
        <v>15972</v>
      </c>
      <c r="D305" s="132">
        <v>30840</v>
      </c>
      <c r="E305" s="132">
        <v>47326</v>
      </c>
      <c r="F305" s="132">
        <v>3292</v>
      </c>
      <c r="G305" s="136">
        <v>337843.50634000002</v>
      </c>
      <c r="H305" s="110">
        <v>119414.00232000003</v>
      </c>
      <c r="I305" s="127"/>
      <c r="J305" s="108"/>
      <c r="L305" s="110">
        <f t="shared" si="14"/>
        <v>791466</v>
      </c>
      <c r="M305" s="132">
        <f t="shared" si="13"/>
        <v>51870</v>
      </c>
      <c r="N305" s="112">
        <f t="shared" si="15"/>
        <v>474149.24036999996</v>
      </c>
    </row>
    <row r="306" spans="1:14" ht="13.4" customHeight="1" x14ac:dyDescent="0.3">
      <c r="A306" s="144" t="s">
        <v>345</v>
      </c>
      <c r="B306" s="132">
        <v>744654</v>
      </c>
      <c r="C306" s="132">
        <v>13614</v>
      </c>
      <c r="D306" s="132">
        <v>41193</v>
      </c>
      <c r="E306" s="132">
        <v>135645</v>
      </c>
      <c r="F306" s="132">
        <v>2884</v>
      </c>
      <c r="G306" s="136">
        <v>354735.23804999993</v>
      </c>
      <c r="H306" s="110">
        <v>119414.00231999993</v>
      </c>
      <c r="I306" s="127"/>
      <c r="J306" s="108"/>
      <c r="L306" s="110">
        <f t="shared" si="14"/>
        <v>806609</v>
      </c>
      <c r="M306" s="132">
        <f t="shared" si="13"/>
        <v>123139</v>
      </c>
      <c r="N306" s="112">
        <f t="shared" si="15"/>
        <v>471044.25202999997</v>
      </c>
    </row>
    <row r="307" spans="1:14" ht="13.4" customHeight="1" x14ac:dyDescent="0.3">
      <c r="A307" s="144" t="s">
        <v>346</v>
      </c>
      <c r="B307" s="132">
        <v>751802</v>
      </c>
      <c r="C307" s="132">
        <v>12076</v>
      </c>
      <c r="D307" s="132">
        <v>43191</v>
      </c>
      <c r="E307" s="132">
        <v>48578</v>
      </c>
      <c r="F307" s="132">
        <v>3531</v>
      </c>
      <c r="G307" s="136">
        <v>351630.24971000006</v>
      </c>
      <c r="H307" s="110">
        <v>119414.00232000006</v>
      </c>
      <c r="I307" s="127"/>
      <c r="J307" s="108"/>
      <c r="L307" s="110">
        <f t="shared" si="14"/>
        <v>845868</v>
      </c>
      <c r="M307" s="132">
        <f t="shared" si="13"/>
        <v>56662</v>
      </c>
      <c r="N307" s="112">
        <f t="shared" si="15"/>
        <v>490920.19626999996</v>
      </c>
    </row>
    <row r="308" spans="1:14" ht="13.4" customHeight="1" x14ac:dyDescent="0.3">
      <c r="A308" s="144" t="s">
        <v>347</v>
      </c>
      <c r="B308" s="132">
        <v>790601</v>
      </c>
      <c r="C308" s="132">
        <v>16689</v>
      </c>
      <c r="D308" s="132">
        <v>39992</v>
      </c>
      <c r="E308" s="132">
        <v>120255</v>
      </c>
      <c r="F308" s="132">
        <v>3269</v>
      </c>
      <c r="G308" s="136">
        <v>371506.19394999987</v>
      </c>
      <c r="H308" s="110">
        <v>119414.00230999994</v>
      </c>
      <c r="I308" s="127"/>
      <c r="J308" s="108"/>
      <c r="L308" s="110">
        <f t="shared" si="14"/>
        <v>859323</v>
      </c>
      <c r="M308" s="132">
        <f t="shared" si="13"/>
        <v>78440</v>
      </c>
      <c r="N308" s="112">
        <f t="shared" si="15"/>
        <v>496843.68167999981</v>
      </c>
    </row>
    <row r="309" spans="1:14" ht="13.4" customHeight="1" x14ac:dyDescent="0.3">
      <c r="A309" s="144" t="s">
        <v>348</v>
      </c>
      <c r="B309" s="132">
        <v>802642</v>
      </c>
      <c r="C309" s="132">
        <v>14245</v>
      </c>
      <c r="D309" s="132">
        <v>26665</v>
      </c>
      <c r="E309" s="132">
        <v>53131</v>
      </c>
      <c r="F309" s="132">
        <v>3459</v>
      </c>
      <c r="G309" s="136">
        <v>377429.67936999985</v>
      </c>
      <c r="H309" s="110">
        <v>119414.00232000006</v>
      </c>
      <c r="I309" s="127"/>
      <c r="J309" s="108"/>
      <c r="L309" s="110">
        <f t="shared" si="14"/>
        <v>826336</v>
      </c>
      <c r="M309" s="132">
        <f t="shared" si="13"/>
        <v>95209</v>
      </c>
      <c r="N309" s="112">
        <f t="shared" si="15"/>
        <v>473633.70367000031</v>
      </c>
    </row>
    <row r="310" spans="1:14" ht="13.4" customHeight="1" x14ac:dyDescent="0.3">
      <c r="A310" s="144" t="s">
        <v>349</v>
      </c>
      <c r="B310" s="132">
        <v>785426</v>
      </c>
      <c r="C310" s="132">
        <v>14696</v>
      </c>
      <c r="D310" s="132">
        <v>33192</v>
      </c>
      <c r="E310" s="132">
        <v>75171</v>
      </c>
      <c r="F310" s="132">
        <v>3436</v>
      </c>
      <c r="G310" s="136">
        <v>354219.70135000028</v>
      </c>
      <c r="H310" s="110">
        <v>119414.00231999993</v>
      </c>
      <c r="I310" s="127"/>
      <c r="J310" s="108"/>
      <c r="L310" s="110">
        <f t="shared" si="14"/>
        <v>815539</v>
      </c>
      <c r="M310" s="132">
        <f t="shared" si="13"/>
        <v>96210</v>
      </c>
      <c r="N310" s="112">
        <f t="shared" si="15"/>
        <v>466085.89251000021</v>
      </c>
    </row>
    <row r="311" spans="1:14" ht="13.4" customHeight="1" x14ac:dyDescent="0.3">
      <c r="A311" s="144" t="s">
        <v>350</v>
      </c>
      <c r="B311" s="132">
        <v>767651</v>
      </c>
      <c r="C311" s="132">
        <v>18542</v>
      </c>
      <c r="D311" s="132">
        <v>33292</v>
      </c>
      <c r="E311" s="132">
        <v>91750</v>
      </c>
      <c r="F311" s="132">
        <v>3394</v>
      </c>
      <c r="G311" s="136">
        <v>346671.8901900003</v>
      </c>
      <c r="H311" s="110">
        <v>119414.00231999993</v>
      </c>
      <c r="I311" s="127"/>
      <c r="J311" s="108"/>
      <c r="L311" s="110">
        <f t="shared" si="14"/>
        <v>828427</v>
      </c>
      <c r="M311" s="132">
        <f t="shared" si="13"/>
        <v>66112</v>
      </c>
      <c r="N311" s="112">
        <f t="shared" si="15"/>
        <v>467999.85123999987</v>
      </c>
    </row>
    <row r="312" spans="1:14" ht="13.4" customHeight="1" x14ac:dyDescent="0.3">
      <c r="A312" s="144" t="s">
        <v>351</v>
      </c>
      <c r="B312" s="132">
        <v>776593</v>
      </c>
      <c r="C312" s="132">
        <v>18406</v>
      </c>
      <c r="D312" s="132">
        <v>38990</v>
      </c>
      <c r="E312" s="132">
        <v>92774</v>
      </c>
      <c r="F312" s="132">
        <v>3535</v>
      </c>
      <c r="G312" s="136">
        <v>348585.84891999996</v>
      </c>
      <c r="H312" s="110">
        <v>41899.944000000003</v>
      </c>
      <c r="I312" s="127"/>
      <c r="J312" s="108"/>
      <c r="L312" s="110">
        <f t="shared" si="14"/>
        <v>841155</v>
      </c>
      <c r="M312" s="132">
        <f t="shared" si="13"/>
        <v>81719</v>
      </c>
      <c r="N312" s="112">
        <f t="shared" si="15"/>
        <v>400817.53166000039</v>
      </c>
    </row>
    <row r="313" spans="1:14" ht="13.4" customHeight="1" x14ac:dyDescent="0.3">
      <c r="A313" s="144" t="s">
        <v>352</v>
      </c>
      <c r="B313" s="132">
        <v>783759</v>
      </c>
      <c r="C313" s="132">
        <v>14562</v>
      </c>
      <c r="D313" s="132">
        <v>35856</v>
      </c>
      <c r="E313" s="132">
        <v>62718</v>
      </c>
      <c r="F313" s="132">
        <v>3263</v>
      </c>
      <c r="G313" s="136">
        <v>358917.58766000037</v>
      </c>
      <c r="H313" s="110">
        <v>131899.94399999976</v>
      </c>
      <c r="I313" s="127"/>
      <c r="J313" s="108"/>
      <c r="L313" s="110">
        <f t="shared" si="14"/>
        <v>1040466</v>
      </c>
      <c r="M313" s="132">
        <f t="shared" si="13"/>
        <v>107596</v>
      </c>
      <c r="N313" s="112">
        <f t="shared" si="15"/>
        <v>587397.87187999941</v>
      </c>
    </row>
    <row r="314" spans="1:14" ht="13.4" customHeight="1" x14ac:dyDescent="0.3">
      <c r="A314" s="145" t="s">
        <v>353</v>
      </c>
      <c r="B314" s="134">
        <v>990048</v>
      </c>
      <c r="C314" s="134">
        <v>14227</v>
      </c>
      <c r="D314" s="134">
        <v>33397</v>
      </c>
      <c r="E314" s="134">
        <v>78184</v>
      </c>
      <c r="F314" s="134">
        <v>3423</v>
      </c>
      <c r="G314" s="138">
        <v>455497.92787999968</v>
      </c>
      <c r="H314" s="120">
        <v>41899.94399</v>
      </c>
      <c r="I314" s="128"/>
      <c r="J314" s="115"/>
      <c r="L314" s="120">
        <f t="shared" si="14"/>
        <v>862144</v>
      </c>
      <c r="M314" s="134">
        <f t="shared" si="13"/>
        <v>33041</v>
      </c>
      <c r="N314" s="122">
        <f t="shared" si="15"/>
        <v>433497.19670999999</v>
      </c>
    </row>
    <row r="315" spans="1:14" ht="13.4" customHeight="1" x14ac:dyDescent="0.3">
      <c r="A315" s="144" t="s">
        <v>354</v>
      </c>
      <c r="B315" s="132">
        <v>814520</v>
      </c>
      <c r="C315" s="132">
        <v>32220</v>
      </c>
      <c r="D315" s="132">
        <v>31770</v>
      </c>
      <c r="E315" s="132">
        <v>104333</v>
      </c>
      <c r="F315" s="132">
        <v>3336</v>
      </c>
      <c r="G315" s="136">
        <v>391597.25271999999</v>
      </c>
      <c r="H315" s="110">
        <v>91914.083910000001</v>
      </c>
      <c r="I315" s="127"/>
      <c r="J315" s="108"/>
      <c r="L315" s="110">
        <f t="shared" si="14"/>
        <v>830586</v>
      </c>
      <c r="M315" s="132">
        <f t="shared" si="13"/>
        <v>128929</v>
      </c>
      <c r="N315" s="112">
        <f t="shared" si="15"/>
        <v>447081.01240999997</v>
      </c>
    </row>
    <row r="316" spans="1:14" ht="13.4" customHeight="1" x14ac:dyDescent="0.3">
      <c r="A316" s="144" t="s">
        <v>355</v>
      </c>
      <c r="B316" s="135">
        <v>766596</v>
      </c>
      <c r="C316" s="135">
        <v>13554</v>
      </c>
      <c r="D316" s="135">
        <v>31773</v>
      </c>
      <c r="E316" s="135">
        <v>29618</v>
      </c>
      <c r="F316" s="147">
        <v>3870</v>
      </c>
      <c r="G316" s="135">
        <v>355166.92849999998</v>
      </c>
      <c r="H316" s="147">
        <v>275742.25173000002</v>
      </c>
      <c r="I316" s="148"/>
      <c r="J316" s="148"/>
      <c r="K316" s="149"/>
      <c r="L316" s="132">
        <f t="shared" si="14"/>
        <v>818545</v>
      </c>
      <c r="M316" s="132">
        <f t="shared" si="13"/>
        <v>78476</v>
      </c>
      <c r="N316" s="112">
        <f t="shared" si="15"/>
        <v>633568.74761000019</v>
      </c>
    </row>
    <row r="317" spans="1:14" ht="13.4" customHeight="1" x14ac:dyDescent="0.3">
      <c r="A317" s="144" t="s">
        <v>356</v>
      </c>
      <c r="B317" s="135">
        <v>773218</v>
      </c>
      <c r="C317" s="135">
        <v>23080</v>
      </c>
      <c r="D317" s="135">
        <v>31770</v>
      </c>
      <c r="E317" s="135">
        <v>125593</v>
      </c>
      <c r="F317" s="147">
        <v>3859</v>
      </c>
      <c r="G317" s="136">
        <v>357826.49588000012</v>
      </c>
      <c r="H317" s="147">
        <v>91914.083910000001</v>
      </c>
      <c r="I317" s="148"/>
      <c r="J317" s="148"/>
      <c r="K317" s="149"/>
      <c r="L317" s="132">
        <f t="shared" si="14"/>
        <v>869778</v>
      </c>
      <c r="M317" s="132">
        <f t="shared" si="13"/>
        <v>101677</v>
      </c>
      <c r="N317" s="112">
        <f t="shared" si="15"/>
        <v>473798.8200699999</v>
      </c>
    </row>
    <row r="318" spans="1:14" ht="13.4" customHeight="1" x14ac:dyDescent="0.3">
      <c r="A318" s="144" t="s">
        <v>357</v>
      </c>
      <c r="B318" s="135">
        <v>814928</v>
      </c>
      <c r="C318" s="135">
        <v>13526</v>
      </c>
      <c r="D318" s="135">
        <v>44562</v>
      </c>
      <c r="E318" s="135">
        <v>74606</v>
      </c>
      <c r="F318" s="147">
        <v>4005</v>
      </c>
      <c r="G318" s="135">
        <v>381884.73615999991</v>
      </c>
      <c r="H318" s="147">
        <v>103025.19503</v>
      </c>
      <c r="I318" s="148"/>
      <c r="J318" s="148"/>
      <c r="L318" s="132">
        <f t="shared" si="14"/>
        <v>873683</v>
      </c>
      <c r="M318" s="132">
        <f t="shared" si="13"/>
        <v>92847</v>
      </c>
      <c r="N318" s="112">
        <f t="shared" si="15"/>
        <v>483180.63546000002</v>
      </c>
    </row>
    <row r="319" spans="1:14" ht="13.4" customHeight="1" x14ac:dyDescent="0.3">
      <c r="A319" s="144">
        <v>44682</v>
      </c>
      <c r="B319" s="135">
        <v>815595</v>
      </c>
      <c r="C319" s="135">
        <v>24422</v>
      </c>
      <c r="D319" s="135">
        <v>46593</v>
      </c>
      <c r="E319" s="135">
        <v>97818</v>
      </c>
      <c r="F319" s="147">
        <v>3801</v>
      </c>
      <c r="G319" s="135">
        <v>380155.44043000002</v>
      </c>
      <c r="H319" s="147">
        <v>103025.19503</v>
      </c>
      <c r="I319" s="148"/>
      <c r="J319" s="148"/>
      <c r="L319" s="132">
        <f t="shared" si="14"/>
        <v>939571</v>
      </c>
      <c r="M319" s="132">
        <f t="shared" si="13"/>
        <v>88374</v>
      </c>
      <c r="N319" s="112">
        <f t="shared" si="15"/>
        <v>493859.03467000008</v>
      </c>
    </row>
    <row r="320" spans="1:14" ht="13.4" customHeight="1" x14ac:dyDescent="0.3">
      <c r="A320" s="144">
        <v>44713</v>
      </c>
      <c r="B320" s="135">
        <v>868556</v>
      </c>
      <c r="C320" s="135">
        <v>6070</v>
      </c>
      <c r="D320" s="135">
        <v>31392</v>
      </c>
      <c r="E320" s="135">
        <v>88842</v>
      </c>
      <c r="F320" s="147">
        <v>4015</v>
      </c>
      <c r="G320" s="135">
        <v>390833.83964000008</v>
      </c>
      <c r="H320" s="147">
        <v>103025.19503</v>
      </c>
      <c r="I320" s="148"/>
      <c r="J320" s="148"/>
      <c r="L320" s="132">
        <f t="shared" si="14"/>
        <v>884679</v>
      </c>
      <c r="M320" s="132">
        <f t="shared" si="13"/>
        <v>87628</v>
      </c>
      <c r="N320" s="112">
        <f t="shared" si="15"/>
        <v>505581.39403999993</v>
      </c>
    </row>
    <row r="321" spans="1:14" ht="13.4" customHeight="1" x14ac:dyDescent="0.3">
      <c r="A321" s="144">
        <v>44743</v>
      </c>
      <c r="B321" s="135">
        <v>847217</v>
      </c>
      <c r="C321" s="135">
        <v>12215</v>
      </c>
      <c r="D321" s="135">
        <v>40714</v>
      </c>
      <c r="E321" s="135">
        <v>84573</v>
      </c>
      <c r="F321" s="147">
        <v>4041</v>
      </c>
      <c r="G321" s="135">
        <v>402556.19900999992</v>
      </c>
      <c r="H321" s="147">
        <v>103025.19502</v>
      </c>
      <c r="I321" s="148"/>
      <c r="J321" s="148"/>
      <c r="L321" s="132">
        <f t="shared" si="14"/>
        <v>895835</v>
      </c>
      <c r="M321" s="132">
        <f t="shared" si="13"/>
        <v>84704</v>
      </c>
      <c r="N321" s="112">
        <f t="shared" si="15"/>
        <v>494164.20247000025</v>
      </c>
    </row>
    <row r="322" spans="1:14" ht="13.4" customHeight="1" x14ac:dyDescent="0.3">
      <c r="A322" s="144">
        <v>44774</v>
      </c>
      <c r="B322" s="135">
        <v>842906</v>
      </c>
      <c r="C322" s="135">
        <v>214597</v>
      </c>
      <c r="D322" s="135">
        <v>24198</v>
      </c>
      <c r="E322" s="135">
        <v>83613</v>
      </c>
      <c r="F322" s="147">
        <v>4317</v>
      </c>
      <c r="G322" s="135">
        <v>391139.00745000027</v>
      </c>
      <c r="H322" s="147">
        <v>103025.19503</v>
      </c>
      <c r="I322" s="148"/>
      <c r="J322" s="148"/>
      <c r="L322" s="132">
        <f t="shared" si="14"/>
        <v>1100619</v>
      </c>
      <c r="M322" s="132">
        <f>E324+F322</f>
        <v>107084</v>
      </c>
      <c r="N322" s="112">
        <f t="shared" si="15"/>
        <v>494640.39499</v>
      </c>
    </row>
    <row r="323" spans="1:14" ht="13.4" customHeight="1" x14ac:dyDescent="0.3">
      <c r="A323" s="144">
        <v>44805</v>
      </c>
      <c r="B323" s="135">
        <v>861824</v>
      </c>
      <c r="C323" s="135">
        <v>17811</v>
      </c>
      <c r="D323" s="135">
        <v>37301</v>
      </c>
      <c r="E323" s="135">
        <v>80663</v>
      </c>
      <c r="F323" s="147">
        <v>4242</v>
      </c>
      <c r="G323" s="135">
        <v>391615.19996</v>
      </c>
      <c r="H323" s="147">
        <v>103025.19502</v>
      </c>
      <c r="I323" s="148"/>
      <c r="J323" s="148"/>
      <c r="L323" s="132">
        <f t="shared" si="14"/>
        <v>902492</v>
      </c>
      <c r="M323" s="132">
        <f>E325+F323</f>
        <v>89205</v>
      </c>
      <c r="N323" s="112">
        <f t="shared" si="15"/>
        <v>488789.71365000034</v>
      </c>
    </row>
    <row r="324" spans="1:14" ht="13.4" customHeight="1" x14ac:dyDescent="0.3">
      <c r="A324" s="144">
        <v>44835</v>
      </c>
      <c r="B324" s="135">
        <v>847380</v>
      </c>
      <c r="C324" s="135">
        <v>19131</v>
      </c>
      <c r="D324" s="135">
        <v>35697</v>
      </c>
      <c r="E324" s="135">
        <v>102767</v>
      </c>
      <c r="F324" s="147">
        <v>3995</v>
      </c>
      <c r="G324" s="135">
        <v>385764.51863000036</v>
      </c>
      <c r="H324" s="147">
        <v>103025.19503</v>
      </c>
      <c r="I324" s="148"/>
      <c r="J324" s="148"/>
      <c r="L324" s="132">
        <f t="shared" si="14"/>
        <v>891822</v>
      </c>
      <c r="M324" s="132">
        <f>E326+F324</f>
        <v>84177</v>
      </c>
      <c r="N324" s="112">
        <f t="shared" si="15"/>
        <v>478900.19188999978</v>
      </c>
    </row>
    <row r="325" spans="1:14" ht="13.4" customHeight="1" x14ac:dyDescent="0.3">
      <c r="A325" s="144">
        <v>44866</v>
      </c>
      <c r="B325" s="135">
        <v>836994</v>
      </c>
      <c r="C325" s="135">
        <v>15837</v>
      </c>
      <c r="D325" s="135">
        <v>36991</v>
      </c>
      <c r="E325" s="135">
        <v>84963</v>
      </c>
      <c r="F325" s="147">
        <v>4161</v>
      </c>
      <c r="G325" s="135">
        <v>375874.99685999978</v>
      </c>
      <c r="H325" s="147">
        <v>54111.111120000001</v>
      </c>
      <c r="I325" s="148"/>
      <c r="J325" s="148"/>
      <c r="L325" s="110">
        <f t="shared" si="14"/>
        <v>1102894</v>
      </c>
      <c r="M325" s="132">
        <f>E327+F325</f>
        <v>114807</v>
      </c>
      <c r="N325" s="112">
        <f t="shared" si="15"/>
        <v>537759.65185000014</v>
      </c>
    </row>
    <row r="326" spans="1:14" ht="13.4" customHeight="1" x14ac:dyDescent="0.3">
      <c r="A326" s="145">
        <v>44896</v>
      </c>
      <c r="B326" s="137">
        <v>1050066</v>
      </c>
      <c r="C326" s="137">
        <v>19276</v>
      </c>
      <c r="D326" s="137">
        <v>37780</v>
      </c>
      <c r="E326" s="137">
        <v>80182</v>
      </c>
      <c r="F326" s="150">
        <v>3962</v>
      </c>
      <c r="G326" s="137">
        <v>483648.54073000018</v>
      </c>
      <c r="H326" s="150">
        <v>54111.111120000001</v>
      </c>
      <c r="I326" s="151"/>
      <c r="J326" s="151"/>
      <c r="L326" s="120">
        <f t="shared" si="14"/>
        <v>897761</v>
      </c>
      <c r="M326" s="134">
        <f>E328+F326</f>
        <v>87134</v>
      </c>
      <c r="N326" s="122">
        <f t="shared" si="15"/>
        <v>464968.12789</v>
      </c>
    </row>
    <row r="327" spans="1:14" ht="13.4" customHeight="1" x14ac:dyDescent="0.3">
      <c r="A327" s="144" t="s">
        <v>358</v>
      </c>
      <c r="B327" s="132">
        <v>840705</v>
      </c>
      <c r="C327" s="132">
        <v>50853</v>
      </c>
      <c r="D327" s="132">
        <v>38392</v>
      </c>
      <c r="E327" s="132">
        <v>110646</v>
      </c>
      <c r="F327" s="132">
        <v>4286</v>
      </c>
      <c r="G327" s="136">
        <v>410857.01676999999</v>
      </c>
      <c r="H327" s="110">
        <v>134839.09525000001</v>
      </c>
      <c r="I327" s="127"/>
      <c r="J327" s="108"/>
      <c r="L327" s="110">
        <f t="shared" si="14"/>
        <v>940880</v>
      </c>
      <c r="M327" s="132">
        <f t="shared" ref="M327:M333" si="16">E329+F327</f>
        <v>90234</v>
      </c>
      <c r="N327" s="112">
        <f t="shared" si="15"/>
        <v>527892.95323000301</v>
      </c>
    </row>
    <row r="328" spans="1:14" ht="13.4" customHeight="1" x14ac:dyDescent="0.3">
      <c r="A328" s="144" t="s">
        <v>359</v>
      </c>
      <c r="B328" s="135">
        <v>851635</v>
      </c>
      <c r="C328" s="135">
        <v>16656</v>
      </c>
      <c r="D328" s="135">
        <v>38390</v>
      </c>
      <c r="E328" s="135">
        <v>83172</v>
      </c>
      <c r="F328" s="147">
        <v>4731</v>
      </c>
      <c r="G328" s="135">
        <v>393053.857980003</v>
      </c>
      <c r="H328" s="147">
        <v>148202.73160999999</v>
      </c>
      <c r="I328" s="148"/>
      <c r="J328" s="148"/>
      <c r="K328" s="149"/>
      <c r="L328" s="132">
        <f t="shared" si="14"/>
        <v>917294</v>
      </c>
      <c r="M328" s="132">
        <f t="shared" si="16"/>
        <v>101523</v>
      </c>
      <c r="N328" s="112">
        <f t="shared" si="15"/>
        <v>548400.30136000318</v>
      </c>
    </row>
    <row r="329" spans="1:14" ht="13.4" customHeight="1" x14ac:dyDescent="0.3">
      <c r="A329" s="144" t="s">
        <v>360</v>
      </c>
      <c r="B329" s="135">
        <v>862248</v>
      </c>
      <c r="C329" s="135">
        <v>19016</v>
      </c>
      <c r="D329" s="135">
        <v>39262</v>
      </c>
      <c r="E329" s="135">
        <v>85948</v>
      </c>
      <c r="F329" s="147">
        <v>4671</v>
      </c>
      <c r="G329" s="136">
        <v>400197.56975000317</v>
      </c>
      <c r="H329" s="147">
        <v>148202.73162000001</v>
      </c>
      <c r="I329" s="148"/>
      <c r="J329" s="148"/>
      <c r="K329" s="149"/>
      <c r="L329" s="132">
        <f t="shared" si="14"/>
        <v>941851</v>
      </c>
      <c r="M329" s="132">
        <f t="shared" si="16"/>
        <v>110244</v>
      </c>
      <c r="N329" s="112">
        <f t="shared" si="15"/>
        <v>561860.41040000343</v>
      </c>
    </row>
    <row r="330" spans="1:14" ht="13.4" customHeight="1" x14ac:dyDescent="0.3">
      <c r="A330" s="144" t="s">
        <v>361</v>
      </c>
      <c r="B330" s="135">
        <v>883573</v>
      </c>
      <c r="C330" s="135">
        <v>14451</v>
      </c>
      <c r="D330" s="135">
        <v>40277</v>
      </c>
      <c r="E330" s="135">
        <v>96792</v>
      </c>
      <c r="F330" s="147">
        <v>4551</v>
      </c>
      <c r="G330" s="135">
        <v>413657.67878000339</v>
      </c>
      <c r="H330" s="147">
        <v>148202.73162000001</v>
      </c>
      <c r="I330" s="148"/>
      <c r="J330" s="148"/>
      <c r="L330" s="132">
        <f t="shared" si="14"/>
        <v>958052</v>
      </c>
      <c r="M330" s="132">
        <f t="shared" si="16"/>
        <v>93216</v>
      </c>
      <c r="N330" s="112">
        <f t="shared" si="15"/>
        <v>568760.5906300036</v>
      </c>
    </row>
    <row r="331" spans="1:14" ht="13.4" customHeight="1" x14ac:dyDescent="0.3">
      <c r="A331" s="144" t="s">
        <v>362</v>
      </c>
      <c r="B331" s="135">
        <v>903324</v>
      </c>
      <c r="C331" s="135">
        <v>17001</v>
      </c>
      <c r="D331" s="135">
        <v>38050</v>
      </c>
      <c r="E331" s="135">
        <v>105573</v>
      </c>
      <c r="F331" s="147">
        <v>4408</v>
      </c>
      <c r="G331" s="135">
        <v>420557.85901000362</v>
      </c>
      <c r="H331" s="147">
        <v>296405.46321999998</v>
      </c>
      <c r="I331" s="148"/>
      <c r="J331" s="148"/>
      <c r="L331" s="132">
        <f t="shared" si="14"/>
        <v>989156</v>
      </c>
      <c r="M331" s="132">
        <f t="shared" si="16"/>
        <v>87366</v>
      </c>
      <c r="N331" s="112">
        <f t="shared" si="15"/>
        <v>736198.11230000295</v>
      </c>
    </row>
    <row r="332" spans="1:14" ht="13.4" customHeight="1" x14ac:dyDescent="0.3">
      <c r="A332" s="144" t="s">
        <v>363</v>
      </c>
      <c r="B332" s="135">
        <v>934105</v>
      </c>
      <c r="C332" s="135">
        <v>21869</v>
      </c>
      <c r="D332" s="135">
        <v>32556</v>
      </c>
      <c r="E332" s="135">
        <v>88665</v>
      </c>
      <c r="F332" s="147">
        <v>4760</v>
      </c>
      <c r="G332" s="135">
        <v>439792.64908000303</v>
      </c>
      <c r="H332" s="147">
        <v>148202.73162000001</v>
      </c>
      <c r="I332" s="148"/>
      <c r="J332" s="148"/>
      <c r="L332" s="132">
        <f t="shared" si="14"/>
        <v>987310</v>
      </c>
      <c r="M332" s="132">
        <f t="shared" si="16"/>
        <v>134348</v>
      </c>
      <c r="N332" s="112">
        <f t="shared" si="15"/>
        <v>588770.54104571778</v>
      </c>
    </row>
    <row r="333" spans="1:14" ht="13.4" customHeight="1" x14ac:dyDescent="0.3">
      <c r="A333" s="144" t="s">
        <v>364</v>
      </c>
      <c r="B333" s="135">
        <v>932885</v>
      </c>
      <c r="C333" s="135">
        <v>17105</v>
      </c>
      <c r="D333" s="135">
        <v>38061</v>
      </c>
      <c r="E333" s="135">
        <v>82958</v>
      </c>
      <c r="F333" s="147">
        <v>4741</v>
      </c>
      <c r="G333" s="135">
        <v>440567.8094257178</v>
      </c>
      <c r="H333" s="147">
        <v>148202.73162000001</v>
      </c>
      <c r="I333" s="148"/>
      <c r="J333" s="148"/>
      <c r="L333" s="132">
        <f t="shared" si="14"/>
        <v>973059</v>
      </c>
      <c r="M333" s="132">
        <f t="shared" si="16"/>
        <v>66953</v>
      </c>
      <c r="N333" s="112">
        <f t="shared" si="15"/>
        <v>575171.34791428992</v>
      </c>
    </row>
    <row r="334" spans="1:14" ht="13.4" customHeight="1" x14ac:dyDescent="0.3">
      <c r="A334" s="144" t="s">
        <v>365</v>
      </c>
      <c r="B334" s="135">
        <v>917893</v>
      </c>
      <c r="C334" s="135">
        <v>21942</v>
      </c>
      <c r="D334" s="135">
        <v>40060</v>
      </c>
      <c r="E334" s="135">
        <v>129588</v>
      </c>
      <c r="F334" s="147">
        <v>4642</v>
      </c>
      <c r="G334" s="135">
        <v>426968.61629428994</v>
      </c>
      <c r="H334" s="147">
        <v>148202.73162000001</v>
      </c>
      <c r="I334" s="148"/>
      <c r="J334" s="148"/>
      <c r="L334" s="132">
        <f t="shared" si="14"/>
        <v>955048</v>
      </c>
      <c r="M334" s="132">
        <f>E336+F334</f>
        <v>147288</v>
      </c>
      <c r="N334" s="112">
        <f t="shared" si="15"/>
        <v>564978.50738000241</v>
      </c>
    </row>
    <row r="335" spans="1:14" ht="13.4" customHeight="1" x14ac:dyDescent="0.3">
      <c r="A335" s="144" t="s">
        <v>366</v>
      </c>
      <c r="B335" s="135">
        <v>893046</v>
      </c>
      <c r="C335" s="135">
        <v>20451</v>
      </c>
      <c r="D335" s="135">
        <v>32483</v>
      </c>
      <c r="E335" s="135">
        <v>62212</v>
      </c>
      <c r="F335" s="147">
        <v>4773</v>
      </c>
      <c r="G335" s="135">
        <v>416775.77576000238</v>
      </c>
      <c r="H335" s="147">
        <v>227285.52786</v>
      </c>
      <c r="I335" s="148"/>
      <c r="J335" s="148"/>
      <c r="L335" s="132">
        <f t="shared" si="14"/>
        <v>990558</v>
      </c>
      <c r="M335" s="132">
        <f>E337+F335</f>
        <v>113582</v>
      </c>
      <c r="N335" s="112">
        <f t="shared" si="15"/>
        <v>657383.9040900023</v>
      </c>
    </row>
    <row r="336" spans="1:14" ht="13.4" customHeight="1" x14ac:dyDescent="0.3">
      <c r="A336" s="144" t="s">
        <v>367</v>
      </c>
      <c r="B336" s="135">
        <v>937624</v>
      </c>
      <c r="C336" s="135">
        <v>21396</v>
      </c>
      <c r="D336" s="135">
        <v>39110</v>
      </c>
      <c r="E336" s="135">
        <v>142646</v>
      </c>
      <c r="F336" s="147">
        <v>4410</v>
      </c>
      <c r="G336" s="135">
        <v>430098.37623000232</v>
      </c>
      <c r="H336" s="147">
        <v>227285.52786</v>
      </c>
      <c r="I336" s="148"/>
      <c r="J336" s="148"/>
      <c r="L336" s="132">
        <f t="shared" si="14"/>
        <v>987319</v>
      </c>
      <c r="M336" s="132">
        <f>E338+F336</f>
        <v>56678</v>
      </c>
      <c r="N336" s="112">
        <f t="shared" si="15"/>
        <v>657149.5871700024</v>
      </c>
    </row>
    <row r="337" spans="1:14" ht="13.4" customHeight="1" x14ac:dyDescent="0.3">
      <c r="A337" s="144" t="s">
        <v>368</v>
      </c>
      <c r="B337" s="135">
        <v>926813</v>
      </c>
      <c r="C337" s="135">
        <v>16563</v>
      </c>
      <c r="D337" s="135">
        <v>33660</v>
      </c>
      <c r="E337" s="135">
        <v>108809</v>
      </c>
      <c r="F337" s="147">
        <v>4871</v>
      </c>
      <c r="G337" s="135">
        <v>429864.05931000243</v>
      </c>
      <c r="H337" s="147">
        <v>227285.52786</v>
      </c>
      <c r="I337" s="148"/>
      <c r="J337" s="148"/>
      <c r="L337" s="110">
        <f t="shared" ref="L337:L355" si="17">B338+C337+D337</f>
        <v>1206564</v>
      </c>
      <c r="M337" s="132">
        <f t="shared" ref="M337:M344" si="18">E339+F337</f>
        <v>161314</v>
      </c>
      <c r="N337" s="112">
        <f t="shared" si="15"/>
        <v>768095.34320999973</v>
      </c>
    </row>
    <row r="338" spans="1:14" ht="13.4" customHeight="1" x14ac:dyDescent="0.3">
      <c r="A338" s="145" t="s">
        <v>369</v>
      </c>
      <c r="B338" s="137">
        <v>1156341</v>
      </c>
      <c r="C338" s="137">
        <v>19407</v>
      </c>
      <c r="D338" s="137">
        <v>42209</v>
      </c>
      <c r="E338" s="137">
        <v>52268</v>
      </c>
      <c r="F338" s="150">
        <v>4591</v>
      </c>
      <c r="G338" s="137">
        <v>540809.8153499997</v>
      </c>
      <c r="H338" s="150">
        <v>79082.796239999996</v>
      </c>
      <c r="I338" s="151"/>
      <c r="J338" s="151"/>
      <c r="L338" s="120">
        <f t="shared" si="17"/>
        <v>961966</v>
      </c>
      <c r="M338" s="134">
        <f t="shared" si="18"/>
        <v>91841</v>
      </c>
      <c r="N338" s="122">
        <f t="shared" si="15"/>
        <v>531048.51179999579</v>
      </c>
    </row>
    <row r="339" spans="1:14" ht="13.4" customHeight="1" x14ac:dyDescent="0.3">
      <c r="A339" s="144" t="s">
        <v>370</v>
      </c>
      <c r="B339" s="132">
        <v>900350</v>
      </c>
      <c r="C339" s="132">
        <v>63319</v>
      </c>
      <c r="D339" s="132">
        <v>37380</v>
      </c>
      <c r="E339" s="132">
        <v>156443</v>
      </c>
      <c r="F339" s="132">
        <v>4519</v>
      </c>
      <c r="G339" s="136">
        <v>451965.71555999573</v>
      </c>
      <c r="H339" s="110">
        <v>169664.68205999999</v>
      </c>
      <c r="I339" s="127"/>
      <c r="J339" s="108"/>
      <c r="L339" s="110">
        <f t="shared" si="17"/>
        <v>1023643</v>
      </c>
      <c r="M339" s="132">
        <f t="shared" si="18"/>
        <v>89850</v>
      </c>
      <c r="N339" s="112">
        <f t="shared" si="15"/>
        <v>627724.56475999998</v>
      </c>
    </row>
    <row r="340" spans="1:14" ht="13.4" customHeight="1" x14ac:dyDescent="0.3">
      <c r="A340" s="144" t="s">
        <v>371</v>
      </c>
      <c r="B340" s="135">
        <v>922944</v>
      </c>
      <c r="C340" s="135">
        <v>15455</v>
      </c>
      <c r="D340" s="135">
        <v>41674</v>
      </c>
      <c r="E340" s="135">
        <v>87250</v>
      </c>
      <c r="F340" s="147">
        <v>3624</v>
      </c>
      <c r="G340" s="135">
        <v>458059.88270000002</v>
      </c>
      <c r="H340" s="147">
        <v>170263.21806000001</v>
      </c>
      <c r="I340" s="148"/>
      <c r="J340" s="148"/>
      <c r="K340" s="149"/>
      <c r="L340" s="110">
        <f t="shared" si="17"/>
        <v>956385</v>
      </c>
      <c r="M340" s="132">
        <f t="shared" si="18"/>
        <v>75628</v>
      </c>
      <c r="N340" s="112">
        <f t="shared" si="15"/>
        <v>621788.45436000044</v>
      </c>
    </row>
    <row r="341" spans="1:14" ht="13.4" customHeight="1" x14ac:dyDescent="0.3">
      <c r="A341" s="144" t="s">
        <v>372</v>
      </c>
      <c r="B341" s="135">
        <v>899256</v>
      </c>
      <c r="C341" s="135">
        <v>18872</v>
      </c>
      <c r="D341" s="135">
        <v>41671</v>
      </c>
      <c r="E341" s="135">
        <v>85331</v>
      </c>
      <c r="F341" s="147">
        <v>4142</v>
      </c>
      <c r="G341" s="135">
        <v>451525.2363000004</v>
      </c>
      <c r="H341" s="147">
        <v>171208.75824</v>
      </c>
      <c r="I341" s="148"/>
      <c r="J341" s="148"/>
      <c r="K341" s="149"/>
      <c r="L341" s="110">
        <f t="shared" si="17"/>
        <v>1049529</v>
      </c>
      <c r="M341" s="132">
        <f t="shared" si="18"/>
        <v>77949</v>
      </c>
      <c r="N341" s="112">
        <f t="shared" si="15"/>
        <v>675501.05885001179</v>
      </c>
    </row>
    <row r="342" spans="1:14" ht="13.4" customHeight="1" x14ac:dyDescent="0.3">
      <c r="A342" s="144" t="s">
        <v>373</v>
      </c>
      <c r="B342" s="135">
        <v>988986</v>
      </c>
      <c r="C342" s="135">
        <v>17953</v>
      </c>
      <c r="D342" s="135">
        <v>41907</v>
      </c>
      <c r="E342" s="135">
        <v>72004</v>
      </c>
      <c r="F342" s="147">
        <v>3885</v>
      </c>
      <c r="G342" s="135">
        <v>504292.30061001185</v>
      </c>
      <c r="H342" s="147">
        <v>170640.23706000001</v>
      </c>
      <c r="I342" s="148"/>
      <c r="J342" s="148"/>
      <c r="K342" s="149"/>
      <c r="L342" s="110">
        <f t="shared" si="17"/>
        <v>1031274</v>
      </c>
      <c r="M342" s="132">
        <f t="shared" si="18"/>
        <v>77025</v>
      </c>
      <c r="N342" s="112">
        <f t="shared" si="15"/>
        <v>657053.14781000058</v>
      </c>
    </row>
    <row r="343" spans="1:14" ht="13.4" customHeight="1" x14ac:dyDescent="0.3">
      <c r="A343" s="144" t="s">
        <v>374</v>
      </c>
      <c r="B343" s="135">
        <v>971414</v>
      </c>
      <c r="C343" s="135">
        <v>17408</v>
      </c>
      <c r="D343" s="135">
        <v>36991</v>
      </c>
      <c r="E343" s="135">
        <v>73807</v>
      </c>
      <c r="F343" s="147">
        <v>3870</v>
      </c>
      <c r="G343" s="135">
        <v>486412.91075000056</v>
      </c>
      <c r="H343" s="147">
        <v>170356.4019</v>
      </c>
      <c r="I343" s="148"/>
      <c r="J343" s="148"/>
      <c r="K343" s="149"/>
      <c r="L343" s="110">
        <f t="shared" si="17"/>
        <v>1037282</v>
      </c>
      <c r="M343" s="132">
        <f t="shared" si="18"/>
        <v>108917</v>
      </c>
      <c r="N343" s="112">
        <f t="shared" si="15"/>
        <v>670723.31536000012</v>
      </c>
    </row>
    <row r="344" spans="1:14" ht="13.4" customHeight="1" x14ac:dyDescent="0.3">
      <c r="A344" s="144" t="s">
        <v>375</v>
      </c>
      <c r="B344" s="135">
        <v>982883</v>
      </c>
      <c r="C344" s="135">
        <v>17422</v>
      </c>
      <c r="D344" s="135">
        <v>32188</v>
      </c>
      <c r="E344" s="135">
        <v>73140</v>
      </c>
      <c r="F344" s="147">
        <v>5039</v>
      </c>
      <c r="G344" s="135">
        <v>500366.91346000019</v>
      </c>
      <c r="H344" s="147">
        <v>170414.28972</v>
      </c>
      <c r="I344" s="148"/>
      <c r="J344" s="148"/>
      <c r="K344" s="149"/>
      <c r="L344" s="110">
        <f t="shared" si="17"/>
        <v>1061971</v>
      </c>
      <c r="M344" s="132">
        <f t="shared" si="18"/>
        <v>55255</v>
      </c>
      <c r="N344" s="112">
        <f t="shared" si="15"/>
        <v>677581.76434001105</v>
      </c>
    </row>
    <row r="345" spans="1:14" ht="13.4" customHeight="1" x14ac:dyDescent="0.3">
      <c r="A345" s="144" t="s">
        <v>376</v>
      </c>
      <c r="B345" s="135">
        <v>1012361</v>
      </c>
      <c r="C345" s="135">
        <v>19449</v>
      </c>
      <c r="D345" s="135">
        <v>47492</v>
      </c>
      <c r="E345" s="135">
        <v>105047</v>
      </c>
      <c r="F345" s="147">
        <v>3600</v>
      </c>
      <c r="G345" s="135">
        <v>507167.47462001105</v>
      </c>
      <c r="H345" s="147">
        <v>170196.70428000001</v>
      </c>
      <c r="I345" s="148"/>
      <c r="J345" s="148"/>
      <c r="K345" s="149"/>
      <c r="L345" s="110">
        <f t="shared" si="17"/>
        <v>1023910</v>
      </c>
      <c r="M345" s="132"/>
      <c r="N345" s="112">
        <f t="shared" si="15"/>
        <v>656035.49586000002</v>
      </c>
    </row>
    <row r="346" spans="1:14" ht="13.4" customHeight="1" x14ac:dyDescent="0.3">
      <c r="A346" s="144" t="s">
        <v>377</v>
      </c>
      <c r="B346" s="135">
        <v>956969</v>
      </c>
      <c r="C346" s="135">
        <v>187491</v>
      </c>
      <c r="D346" s="135">
        <v>38227</v>
      </c>
      <c r="E346" s="135">
        <v>50216</v>
      </c>
      <c r="F346" s="147">
        <v>4218</v>
      </c>
      <c r="G346" s="135">
        <v>485838.79158000002</v>
      </c>
      <c r="H346" s="147">
        <v>169547.02866000001</v>
      </c>
      <c r="I346" s="148"/>
      <c r="J346" s="148"/>
      <c r="K346" s="149"/>
      <c r="L346" s="110"/>
      <c r="M346" s="132"/>
      <c r="N346" s="112"/>
    </row>
    <row r="347" spans="1:14" ht="13.4" customHeight="1" x14ac:dyDescent="0.3">
      <c r="A347" s="144" t="s">
        <v>378</v>
      </c>
      <c r="B347" s="135"/>
      <c r="C347" s="135"/>
      <c r="D347" s="135"/>
      <c r="E347" s="135"/>
      <c r="F347" s="147"/>
      <c r="G347" s="135"/>
      <c r="H347" s="147"/>
      <c r="I347" s="148"/>
      <c r="J347" s="148"/>
      <c r="K347" s="149"/>
      <c r="L347" s="110"/>
      <c r="M347" s="132"/>
      <c r="N347" s="112"/>
    </row>
    <row r="348" spans="1:14" ht="13.4" customHeight="1" x14ac:dyDescent="0.3">
      <c r="A348" s="144"/>
      <c r="B348" s="152"/>
      <c r="C348" s="152"/>
      <c r="D348" s="152"/>
      <c r="E348" s="152"/>
      <c r="F348" s="152"/>
      <c r="G348" s="152"/>
      <c r="H348" s="152"/>
      <c r="I348" s="153"/>
      <c r="J348" s="153"/>
      <c r="L348" s="152"/>
      <c r="M348" s="152"/>
      <c r="N348" s="74"/>
    </row>
    <row r="349" spans="1:14" ht="13.4" customHeight="1" x14ac:dyDescent="0.3">
      <c r="A349" s="154"/>
      <c r="B349" s="155"/>
      <c r="C349" s="155"/>
      <c r="D349" s="155"/>
      <c r="E349" s="155"/>
      <c r="F349" s="155"/>
      <c r="G349" s="155"/>
      <c r="H349" s="155"/>
      <c r="L349" s="155"/>
    </row>
    <row r="350" spans="1:14" ht="13.4" customHeight="1" x14ac:dyDescent="0.3">
      <c r="A350" s="157" t="s">
        <v>379</v>
      </c>
    </row>
    <row r="351" spans="1:14" ht="13.4" customHeight="1" x14ac:dyDescent="0.3">
      <c r="A351" s="159" t="s">
        <v>380</v>
      </c>
    </row>
    <row r="352" spans="1:14" ht="13.4" customHeight="1" x14ac:dyDescent="0.3">
      <c r="A352" s="159" t="s">
        <v>381</v>
      </c>
    </row>
    <row r="353" spans="1:1" ht="13.4" customHeight="1" x14ac:dyDescent="0.3">
      <c r="A353" s="159" t="s">
        <v>382</v>
      </c>
    </row>
    <row r="354" spans="1:1" ht="13.4" customHeight="1" x14ac:dyDescent="0.3">
      <c r="A354" s="159" t="s">
        <v>383</v>
      </c>
    </row>
  </sheetData>
  <mergeCells count="5">
    <mergeCell ref="B1:D1"/>
    <mergeCell ref="E1:F1"/>
    <mergeCell ref="G1:H1"/>
    <mergeCell ref="I1:J1"/>
    <mergeCell ref="L1:N1"/>
  </mergeCells>
  <conditionalFormatting sqref="A351:A354">
    <cfRule type="cellIs" dxfId="0" priority="1" operator="equal">
      <formula>0</formula>
    </cfRule>
  </conditionalFormatting>
  <pageMargins left="0.75" right="0.75" top="1" bottom="1" header="0.4921259845" footer="0.4921259845"/>
  <pageSetup paperSize="9" scale="91" orientation="portrait"/>
  <rowBreaks count="1" manualBreakCount="1">
    <brk id="74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cash rocny</vt:lpstr>
      <vt:lpstr>akrual rocny</vt:lpstr>
      <vt:lpstr>cash mesacny</vt:lpstr>
      <vt:lpstr>'cash mesacny'!Oblasť_tlače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2024-10-11T10:17:00Z</dcterms:created>
  <dcterms:modified xsi:type="dcterms:W3CDTF">2024-10-11T10:17:05Z</dcterms:modified>
</cp:coreProperties>
</file>