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9_{811CF7C2-06C4-43FE-8B2C-B67C80303FE0}" xr6:coauthVersionLast="47" xr6:coauthVersionMax="47" xr10:uidLastSave="{00000000-0000-0000-0000-000000000000}"/>
  <bookViews>
    <workbookView xWindow="-28920" yWindow="-120" windowWidth="29040" windowHeight="16440" activeTab="3" xr2:uid="{75C38333-02E5-4CC9-A0B5-555CCEE8135A}"/>
  </bookViews>
  <sheets>
    <sheet name="akrual rocne" sheetId="1" r:id="rId1"/>
    <sheet name="cash rocne" sheetId="2" r:id="rId2"/>
    <sheet name="sankcie rocne" sheetId="3" r:id="rId3"/>
    <sheet name="cash mesacne" sheetId="4" r:id="rId4"/>
  </sheets>
  <definedNames>
    <definedName name="_xlnm.Print_Area" localSheetId="0">'akrual rocne'!$A$1:$S$77</definedName>
    <definedName name="_xlnm.Print_Area" localSheetId="1">'cash rocne'!$A$1:$S$63</definedName>
    <definedName name="_xlnm.Print_Area" localSheetId="2">'sankcie rocne'!$A$1:$S$49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6" i="4" l="1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AE36" i="3"/>
  <c r="AD36" i="3"/>
  <c r="AC36" i="3"/>
  <c r="AB36" i="3"/>
  <c r="AA36" i="3"/>
  <c r="Z36" i="3"/>
  <c r="Y36" i="3"/>
  <c r="X36" i="3"/>
  <c r="X3" i="3" s="1"/>
  <c r="X56" i="2" s="1"/>
  <c r="W36" i="3"/>
  <c r="V36" i="3"/>
  <c r="U36" i="3"/>
  <c r="T36" i="3"/>
  <c r="S36" i="3"/>
  <c r="R36" i="3"/>
  <c r="Q36" i="3"/>
  <c r="P36" i="3"/>
  <c r="P3" i="3" s="1"/>
  <c r="P56" i="2" s="1"/>
  <c r="O36" i="3"/>
  <c r="N36" i="3"/>
  <c r="M36" i="3"/>
  <c r="L36" i="3"/>
  <c r="K36" i="3"/>
  <c r="J36" i="3"/>
  <c r="I36" i="3"/>
  <c r="H36" i="3"/>
  <c r="H3" i="3" s="1"/>
  <c r="H56" i="2" s="1"/>
  <c r="G36" i="3"/>
  <c r="F36" i="3"/>
  <c r="E36" i="3"/>
  <c r="D36" i="3"/>
  <c r="C36" i="3"/>
  <c r="B36" i="3"/>
  <c r="AE29" i="3"/>
  <c r="AD29" i="3"/>
  <c r="AC29" i="3"/>
  <c r="AB29" i="3"/>
  <c r="AB16" i="3" s="1"/>
  <c r="AA29" i="3"/>
  <c r="Z29" i="3"/>
  <c r="Z16" i="3" s="1"/>
  <c r="Y29" i="3"/>
  <c r="X29" i="3"/>
  <c r="W29" i="3"/>
  <c r="V29" i="3"/>
  <c r="U29" i="3"/>
  <c r="T29" i="3"/>
  <c r="T16" i="3" s="1"/>
  <c r="S29" i="3"/>
  <c r="R29" i="3"/>
  <c r="Q29" i="3"/>
  <c r="P29" i="3"/>
  <c r="O29" i="3"/>
  <c r="N29" i="3"/>
  <c r="M29" i="3"/>
  <c r="L29" i="3"/>
  <c r="L16" i="3" s="1"/>
  <c r="K29" i="3"/>
  <c r="J29" i="3"/>
  <c r="I29" i="3"/>
  <c r="H29" i="3"/>
  <c r="G29" i="3"/>
  <c r="F29" i="3"/>
  <c r="E29" i="3"/>
  <c r="D29" i="3"/>
  <c r="D16" i="3" s="1"/>
  <c r="C29" i="3"/>
  <c r="B29" i="3"/>
  <c r="AE18" i="3"/>
  <c r="AD18" i="3"/>
  <c r="AC18" i="3"/>
  <c r="AC16" i="3" s="1"/>
  <c r="AB18" i="3"/>
  <c r="AA18" i="3"/>
  <c r="AA16" i="3" s="1"/>
  <c r="AA3" i="3" s="1"/>
  <c r="Z18" i="3"/>
  <c r="Y18" i="3"/>
  <c r="X18" i="3"/>
  <c r="W18" i="3"/>
  <c r="V18" i="3"/>
  <c r="U18" i="3"/>
  <c r="U16" i="3" s="1"/>
  <c r="T18" i="3"/>
  <c r="S18" i="3"/>
  <c r="S16" i="3" s="1"/>
  <c r="S3" i="3" s="1"/>
  <c r="S56" i="2" s="1"/>
  <c r="R18" i="3"/>
  <c r="Q18" i="3"/>
  <c r="P18" i="3"/>
  <c r="O18" i="3"/>
  <c r="N18" i="3"/>
  <c r="M18" i="3"/>
  <c r="M16" i="3" s="1"/>
  <c r="L18" i="3"/>
  <c r="K18" i="3"/>
  <c r="K16" i="3" s="1"/>
  <c r="K3" i="3" s="1"/>
  <c r="K56" i="2" s="1"/>
  <c r="J18" i="3"/>
  <c r="I18" i="3"/>
  <c r="H18" i="3"/>
  <c r="G18" i="3"/>
  <c r="F18" i="3"/>
  <c r="E18" i="3"/>
  <c r="E16" i="3" s="1"/>
  <c r="D18" i="3"/>
  <c r="C18" i="3"/>
  <c r="C16" i="3" s="1"/>
  <c r="C3" i="3" s="1"/>
  <c r="C56" i="2" s="1"/>
  <c r="B18" i="3"/>
  <c r="T17" i="3"/>
  <c r="AE16" i="3"/>
  <c r="AE3" i="3" s="1"/>
  <c r="AD16" i="3"/>
  <c r="Y16" i="3"/>
  <c r="X16" i="3"/>
  <c r="W16" i="3"/>
  <c r="W3" i="3" s="1"/>
  <c r="W56" i="2" s="1"/>
  <c r="W56" i="1" s="1"/>
  <c r="V16" i="3"/>
  <c r="R16" i="3"/>
  <c r="Q16" i="3"/>
  <c r="P16" i="3"/>
  <c r="O16" i="3"/>
  <c r="O3" i="3" s="1"/>
  <c r="O56" i="2" s="1"/>
  <c r="N16" i="3"/>
  <c r="J16" i="3"/>
  <c r="I16" i="3"/>
  <c r="H16" i="3"/>
  <c r="G16" i="3"/>
  <c r="G3" i="3" s="1"/>
  <c r="G56" i="2" s="1"/>
  <c r="F16" i="3"/>
  <c r="B16" i="3"/>
  <c r="AE10" i="3"/>
  <c r="AD10" i="3"/>
  <c r="AC10" i="3"/>
  <c r="AB10" i="3"/>
  <c r="AA10" i="3"/>
  <c r="Z10" i="3"/>
  <c r="Z3" i="3" s="1"/>
  <c r="Y10" i="3"/>
  <c r="X10" i="3"/>
  <c r="W10" i="3"/>
  <c r="V10" i="3"/>
  <c r="U10" i="3"/>
  <c r="T10" i="3"/>
  <c r="S10" i="3"/>
  <c r="R10" i="3"/>
  <c r="R3" i="3" s="1"/>
  <c r="R56" i="2" s="1"/>
  <c r="Q10" i="3"/>
  <c r="P10" i="3"/>
  <c r="O10" i="3"/>
  <c r="N10" i="3"/>
  <c r="M10" i="3"/>
  <c r="L10" i="3"/>
  <c r="K10" i="3"/>
  <c r="J10" i="3"/>
  <c r="J3" i="3" s="1"/>
  <c r="J56" i="2" s="1"/>
  <c r="I10" i="3"/>
  <c r="H10" i="3"/>
  <c r="G10" i="3"/>
  <c r="F10" i="3"/>
  <c r="E10" i="3"/>
  <c r="D10" i="3"/>
  <c r="C10" i="3"/>
  <c r="B10" i="3"/>
  <c r="B3" i="3" s="1"/>
  <c r="B56" i="2" s="1"/>
  <c r="AE5" i="3"/>
  <c r="AD5" i="3"/>
  <c r="AD4" i="3" s="1"/>
  <c r="AD3" i="3" s="1"/>
  <c r="AC5" i="3"/>
  <c r="AC4" i="3" s="1"/>
  <c r="AC3" i="3" s="1"/>
  <c r="AB5" i="3"/>
  <c r="AA5" i="3"/>
  <c r="Z5" i="3"/>
  <c r="Y5" i="3"/>
  <c r="X5" i="3"/>
  <c r="W5" i="3"/>
  <c r="V5" i="3"/>
  <c r="V4" i="3" s="1"/>
  <c r="V3" i="3" s="1"/>
  <c r="V56" i="2" s="1"/>
  <c r="V56" i="1" s="1"/>
  <c r="U5" i="3"/>
  <c r="U4" i="3" s="1"/>
  <c r="U3" i="3" s="1"/>
  <c r="U56" i="2" s="1"/>
  <c r="U56" i="1" s="1"/>
  <c r="T5" i="3"/>
  <c r="S5" i="3"/>
  <c r="R5" i="3"/>
  <c r="Q5" i="3"/>
  <c r="P5" i="3"/>
  <c r="O5" i="3"/>
  <c r="N5" i="3"/>
  <c r="N4" i="3" s="1"/>
  <c r="N3" i="3" s="1"/>
  <c r="N56" i="2" s="1"/>
  <c r="M5" i="3"/>
  <c r="M4" i="3" s="1"/>
  <c r="M3" i="3" s="1"/>
  <c r="M56" i="2" s="1"/>
  <c r="L5" i="3"/>
  <c r="K5" i="3"/>
  <c r="J5" i="3"/>
  <c r="I5" i="3"/>
  <c r="H5" i="3"/>
  <c r="G5" i="3"/>
  <c r="F5" i="3"/>
  <c r="F4" i="3" s="1"/>
  <c r="F3" i="3" s="1"/>
  <c r="F56" i="2" s="1"/>
  <c r="E5" i="3"/>
  <c r="E4" i="3" s="1"/>
  <c r="E3" i="3" s="1"/>
  <c r="E56" i="2" s="1"/>
  <c r="D5" i="3"/>
  <c r="C5" i="3"/>
  <c r="B5" i="3"/>
  <c r="AE4" i="3"/>
  <c r="AB4" i="3"/>
  <c r="AA4" i="3"/>
  <c r="Z4" i="3"/>
  <c r="Y4" i="3"/>
  <c r="X4" i="3"/>
  <c r="W4" i="3"/>
  <c r="T4" i="3"/>
  <c r="T3" i="3" s="1"/>
  <c r="T56" i="2" s="1"/>
  <c r="S4" i="3"/>
  <c r="R4" i="3"/>
  <c r="Q4" i="3"/>
  <c r="P4" i="3"/>
  <c r="O4" i="3"/>
  <c r="L4" i="3"/>
  <c r="L3" i="3" s="1"/>
  <c r="L56" i="2" s="1"/>
  <c r="K4" i="3"/>
  <c r="J4" i="3"/>
  <c r="I4" i="3"/>
  <c r="H4" i="3"/>
  <c r="G4" i="3"/>
  <c r="D4" i="3"/>
  <c r="D3" i="3" s="1"/>
  <c r="D56" i="2" s="1"/>
  <c r="C4" i="3"/>
  <c r="B4" i="3"/>
  <c r="Y3" i="3"/>
  <c r="Q3" i="3"/>
  <c r="I3" i="3"/>
  <c r="Y56" i="2"/>
  <c r="Q56" i="2"/>
  <c r="I56" i="2"/>
  <c r="AE49" i="2"/>
  <c r="AD49" i="2"/>
  <c r="AC49" i="2"/>
  <c r="AB49" i="2"/>
  <c r="AA49" i="2"/>
  <c r="Z49" i="2"/>
  <c r="Y49" i="2"/>
  <c r="X49" i="2"/>
  <c r="W49" i="2"/>
  <c r="V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E37" i="2"/>
  <c r="AD37" i="2"/>
  <c r="AC37" i="2"/>
  <c r="AB37" i="2"/>
  <c r="AA37" i="2"/>
  <c r="Z37" i="2"/>
  <c r="Z16" i="2" s="1"/>
  <c r="Z3" i="2" s="1"/>
  <c r="Y37" i="2"/>
  <c r="Y16" i="2" s="1"/>
  <c r="Y3" i="2" s="1"/>
  <c r="Y57" i="2" s="1"/>
  <c r="X37" i="2"/>
  <c r="W37" i="2"/>
  <c r="V37" i="2"/>
  <c r="U37" i="2"/>
  <c r="T37" i="2"/>
  <c r="S37" i="2"/>
  <c r="R37" i="2"/>
  <c r="R16" i="2" s="1"/>
  <c r="R3" i="2" s="1"/>
  <c r="R57" i="2" s="1"/>
  <c r="Q37" i="2"/>
  <c r="Q16" i="2" s="1"/>
  <c r="Q3" i="2" s="1"/>
  <c r="Q57" i="2" s="1"/>
  <c r="P37" i="2"/>
  <c r="O37" i="2"/>
  <c r="N37" i="2"/>
  <c r="M37" i="2"/>
  <c r="L37" i="2"/>
  <c r="K37" i="2"/>
  <c r="J37" i="2"/>
  <c r="J16" i="2" s="1"/>
  <c r="J3" i="2" s="1"/>
  <c r="J57" i="2" s="1"/>
  <c r="I37" i="2"/>
  <c r="I16" i="2" s="1"/>
  <c r="I3" i="2" s="1"/>
  <c r="I57" i="2" s="1"/>
  <c r="H37" i="2"/>
  <c r="G37" i="2"/>
  <c r="F37" i="2"/>
  <c r="E37" i="2"/>
  <c r="D37" i="2"/>
  <c r="C37" i="2"/>
  <c r="B37" i="2"/>
  <c r="B16" i="2" s="1"/>
  <c r="B3" i="2" s="1"/>
  <c r="B57" i="2" s="1"/>
  <c r="AE31" i="2"/>
  <c r="AD31" i="2"/>
  <c r="AC31" i="2"/>
  <c r="AC16" i="2" s="1"/>
  <c r="AC3" i="2" s="1"/>
  <c r="AB31" i="2"/>
  <c r="AA31" i="2"/>
  <c r="Z31" i="2"/>
  <c r="Y31" i="2"/>
  <c r="X31" i="2"/>
  <c r="W31" i="2"/>
  <c r="V31" i="2"/>
  <c r="U31" i="2"/>
  <c r="U16" i="2" s="1"/>
  <c r="U3" i="2" s="1"/>
  <c r="U57" i="2" s="1"/>
  <c r="T31" i="2"/>
  <c r="S31" i="2"/>
  <c r="R31" i="2"/>
  <c r="Q31" i="2"/>
  <c r="P31" i="2"/>
  <c r="O31" i="2"/>
  <c r="N31" i="2"/>
  <c r="M31" i="2"/>
  <c r="M16" i="2" s="1"/>
  <c r="M3" i="2" s="1"/>
  <c r="M57" i="2" s="1"/>
  <c r="L31" i="2"/>
  <c r="K31" i="2"/>
  <c r="J31" i="2"/>
  <c r="I31" i="2"/>
  <c r="H31" i="2"/>
  <c r="G31" i="2"/>
  <c r="F31" i="2"/>
  <c r="E31" i="2"/>
  <c r="E16" i="2" s="1"/>
  <c r="E3" i="2" s="1"/>
  <c r="E57" i="2" s="1"/>
  <c r="D31" i="2"/>
  <c r="C31" i="2"/>
  <c r="B31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O16" i="2" s="1"/>
  <c r="N28" i="2"/>
  <c r="N16" i="2" s="1"/>
  <c r="M28" i="2"/>
  <c r="L28" i="2"/>
  <c r="K28" i="2"/>
  <c r="J28" i="2"/>
  <c r="I28" i="2"/>
  <c r="H28" i="2"/>
  <c r="G28" i="2"/>
  <c r="G16" i="2" s="1"/>
  <c r="F28" i="2"/>
  <c r="F16" i="2" s="1"/>
  <c r="E28" i="2"/>
  <c r="D28" i="2"/>
  <c r="C28" i="2"/>
  <c r="B28" i="2"/>
  <c r="AE18" i="2"/>
  <c r="AE16" i="2" s="1"/>
  <c r="AD18" i="2"/>
  <c r="AD16" i="2" s="1"/>
  <c r="AC18" i="2"/>
  <c r="AB18" i="2"/>
  <c r="AA18" i="2"/>
  <c r="Z18" i="2"/>
  <c r="Y18" i="2"/>
  <c r="X18" i="2"/>
  <c r="W18" i="2"/>
  <c r="W16" i="2" s="1"/>
  <c r="V18" i="2"/>
  <c r="V16" i="2" s="1"/>
  <c r="U18" i="2"/>
  <c r="T18" i="2"/>
  <c r="S18" i="2"/>
  <c r="R18" i="2"/>
  <c r="Q18" i="2"/>
  <c r="P18" i="2"/>
  <c r="AB16" i="2"/>
  <c r="AA16" i="2"/>
  <c r="X16" i="2"/>
  <c r="T16" i="2"/>
  <c r="S16" i="2"/>
  <c r="P16" i="2"/>
  <c r="L16" i="2"/>
  <c r="K16" i="2"/>
  <c r="H16" i="2"/>
  <c r="D16" i="2"/>
  <c r="C16" i="2"/>
  <c r="AE10" i="2"/>
  <c r="AD10" i="2"/>
  <c r="AC10" i="2"/>
  <c r="AB10" i="2"/>
  <c r="AB3" i="2" s="1"/>
  <c r="AA10" i="2"/>
  <c r="Z10" i="2"/>
  <c r="Y10" i="2"/>
  <c r="X10" i="2"/>
  <c r="W10" i="2"/>
  <c r="V10" i="2"/>
  <c r="U10" i="2"/>
  <c r="T10" i="2"/>
  <c r="T3" i="2" s="1"/>
  <c r="S10" i="2"/>
  <c r="R10" i="2"/>
  <c r="Q10" i="2"/>
  <c r="P10" i="2"/>
  <c r="O10" i="2"/>
  <c r="N10" i="2"/>
  <c r="M10" i="2"/>
  <c r="L10" i="2"/>
  <c r="L3" i="2" s="1"/>
  <c r="L57" i="2" s="1"/>
  <c r="K10" i="2"/>
  <c r="J10" i="2"/>
  <c r="I10" i="2"/>
  <c r="H10" i="2"/>
  <c r="G10" i="2"/>
  <c r="F10" i="2"/>
  <c r="E10" i="2"/>
  <c r="D10" i="2"/>
  <c r="D3" i="2" s="1"/>
  <c r="C10" i="2"/>
  <c r="B10" i="2"/>
  <c r="AE5" i="2"/>
  <c r="AE4" i="2" s="1"/>
  <c r="AD5" i="2"/>
  <c r="AC5" i="2"/>
  <c r="AB5" i="2"/>
  <c r="AA5" i="2"/>
  <c r="Z5" i="2"/>
  <c r="Y5" i="2"/>
  <c r="X5" i="2"/>
  <c r="X4" i="2" s="1"/>
  <c r="X3" i="2" s="1"/>
  <c r="X57" i="2" s="1"/>
  <c r="W5" i="2"/>
  <c r="W4" i="2" s="1"/>
  <c r="V5" i="2"/>
  <c r="U5" i="2"/>
  <c r="T5" i="2"/>
  <c r="S5" i="2"/>
  <c r="R5" i="2"/>
  <c r="Q5" i="2"/>
  <c r="P5" i="2"/>
  <c r="P4" i="2" s="1"/>
  <c r="P3" i="2" s="1"/>
  <c r="P57" i="2" s="1"/>
  <c r="O5" i="2"/>
  <c r="O4" i="2" s="1"/>
  <c r="N5" i="2"/>
  <c r="M5" i="2"/>
  <c r="L5" i="2"/>
  <c r="K5" i="2"/>
  <c r="J5" i="2"/>
  <c r="I5" i="2"/>
  <c r="H5" i="2"/>
  <c r="H4" i="2" s="1"/>
  <c r="H3" i="2" s="1"/>
  <c r="H57" i="2" s="1"/>
  <c r="G5" i="2"/>
  <c r="G4" i="2" s="1"/>
  <c r="F5" i="2"/>
  <c r="E5" i="2"/>
  <c r="D5" i="2"/>
  <c r="C5" i="2"/>
  <c r="B5" i="2"/>
  <c r="AD4" i="2"/>
  <c r="AD3" i="2" s="1"/>
  <c r="AC4" i="2"/>
  <c r="AB4" i="2"/>
  <c r="AA4" i="2"/>
  <c r="Z4" i="2"/>
  <c r="Y4" i="2"/>
  <c r="V4" i="2"/>
  <c r="U4" i="2"/>
  <c r="T4" i="2"/>
  <c r="S4" i="2"/>
  <c r="R4" i="2"/>
  <c r="Q4" i="2"/>
  <c r="N4" i="2"/>
  <c r="N3" i="2" s="1"/>
  <c r="N57" i="2" s="1"/>
  <c r="M4" i="2"/>
  <c r="L4" i="2"/>
  <c r="K4" i="2"/>
  <c r="J4" i="2"/>
  <c r="I4" i="2"/>
  <c r="F4" i="2"/>
  <c r="E4" i="2"/>
  <c r="D4" i="2"/>
  <c r="C4" i="2"/>
  <c r="B4" i="2"/>
  <c r="AA3" i="2"/>
  <c r="S3" i="2"/>
  <c r="S57" i="2" s="1"/>
  <c r="K3" i="2"/>
  <c r="K57" i="2" s="1"/>
  <c r="C3" i="2"/>
  <c r="C57" i="2" s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AE64" i="1"/>
  <c r="AE70" i="1" s="1"/>
  <c r="AD64" i="1"/>
  <c r="AD70" i="1" s="1"/>
  <c r="AC64" i="1"/>
  <c r="AC70" i="1" s="1"/>
  <c r="AB64" i="1"/>
  <c r="AB70" i="1" s="1"/>
  <c r="AA64" i="1"/>
  <c r="AA70" i="1" s="1"/>
  <c r="Z64" i="1"/>
  <c r="Z70" i="1" s="1"/>
  <c r="Y64" i="1"/>
  <c r="Y70" i="1" s="1"/>
  <c r="X64" i="1"/>
  <c r="X70" i="1" s="1"/>
  <c r="W64" i="1"/>
  <c r="W70" i="1" s="1"/>
  <c r="V64" i="1"/>
  <c r="V70" i="1" s="1"/>
  <c r="U64" i="1"/>
  <c r="U70" i="1" s="1"/>
  <c r="T64" i="1"/>
  <c r="T70" i="1" s="1"/>
  <c r="S64" i="1"/>
  <c r="S70" i="1" s="1"/>
  <c r="R64" i="1"/>
  <c r="R70" i="1" s="1"/>
  <c r="Q64" i="1"/>
  <c r="P64" i="1"/>
  <c r="P70" i="1" s="1"/>
  <c r="O64" i="1"/>
  <c r="O70" i="1" s="1"/>
  <c r="N64" i="1"/>
  <c r="N70" i="1" s="1"/>
  <c r="M64" i="1"/>
  <c r="M70" i="1" s="1"/>
  <c r="L64" i="1"/>
  <c r="L70" i="1" s="1"/>
  <c r="K64" i="1"/>
  <c r="K70" i="1" s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Q70" i="1" s="1"/>
  <c r="P61" i="1"/>
  <c r="O61" i="1"/>
  <c r="N61" i="1"/>
  <c r="M61" i="1"/>
  <c r="L61" i="1"/>
  <c r="K61" i="1"/>
  <c r="W50" i="1"/>
  <c r="V50" i="1"/>
  <c r="U50" i="1"/>
  <c r="U49" i="1" s="1"/>
  <c r="AE49" i="1"/>
  <c r="AD49" i="1"/>
  <c r="AC49" i="1"/>
  <c r="AB49" i="1"/>
  <c r="AA49" i="1"/>
  <c r="Z49" i="1"/>
  <c r="Y49" i="1"/>
  <c r="X49" i="1"/>
  <c r="W49" i="1"/>
  <c r="V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E44" i="1"/>
  <c r="AD44" i="1"/>
  <c r="AC44" i="1"/>
  <c r="AB44" i="1"/>
  <c r="AA44" i="1"/>
  <c r="AA3" i="1" s="1"/>
  <c r="Z44" i="1"/>
  <c r="Y44" i="1"/>
  <c r="X44" i="1"/>
  <c r="W44" i="1"/>
  <c r="V44" i="1"/>
  <c r="U44" i="1"/>
  <c r="T44" i="1"/>
  <c r="S44" i="1"/>
  <c r="S3" i="1" s="1"/>
  <c r="S57" i="1" s="1"/>
  <c r="R44" i="1"/>
  <c r="Q44" i="1"/>
  <c r="P44" i="1"/>
  <c r="O44" i="1"/>
  <c r="N44" i="1"/>
  <c r="M44" i="1"/>
  <c r="L44" i="1"/>
  <c r="K44" i="1"/>
  <c r="K3" i="1" s="1"/>
  <c r="K57" i="1" s="1"/>
  <c r="J44" i="1"/>
  <c r="I44" i="1"/>
  <c r="H44" i="1"/>
  <c r="G44" i="1"/>
  <c r="F44" i="1"/>
  <c r="E44" i="1"/>
  <c r="D44" i="1"/>
  <c r="C44" i="1"/>
  <c r="C3" i="1" s="1"/>
  <c r="C57" i="1" s="1"/>
  <c r="B44" i="1"/>
  <c r="AE37" i="1"/>
  <c r="AD37" i="1"/>
  <c r="AC37" i="1"/>
  <c r="AB37" i="1"/>
  <c r="AA37" i="1"/>
  <c r="Z37" i="1"/>
  <c r="Y37" i="1"/>
  <c r="Y16" i="1" s="1"/>
  <c r="X37" i="1"/>
  <c r="X16" i="1" s="1"/>
  <c r="W37" i="1"/>
  <c r="V37" i="1"/>
  <c r="U37" i="1"/>
  <c r="T37" i="1"/>
  <c r="S37" i="1"/>
  <c r="R37" i="1"/>
  <c r="Q37" i="1"/>
  <c r="Q16" i="1" s="1"/>
  <c r="P37" i="1"/>
  <c r="P16" i="1" s="1"/>
  <c r="O37" i="1"/>
  <c r="N37" i="1"/>
  <c r="M37" i="1"/>
  <c r="L37" i="1"/>
  <c r="K37" i="1"/>
  <c r="J37" i="1"/>
  <c r="I37" i="1"/>
  <c r="I16" i="1" s="1"/>
  <c r="H37" i="1"/>
  <c r="H16" i="1" s="1"/>
  <c r="G37" i="1"/>
  <c r="F37" i="1"/>
  <c r="E37" i="1"/>
  <c r="D37" i="1"/>
  <c r="C37" i="1"/>
  <c r="B37" i="1"/>
  <c r="AE31" i="1"/>
  <c r="AD31" i="1"/>
  <c r="AC31" i="1"/>
  <c r="AB31" i="1"/>
  <c r="AB16" i="1" s="1"/>
  <c r="AB3" i="1" s="1"/>
  <c r="AA31" i="1"/>
  <c r="Z31" i="1"/>
  <c r="Y31" i="1"/>
  <c r="X31" i="1"/>
  <c r="W31" i="1"/>
  <c r="V31" i="1"/>
  <c r="U31" i="1"/>
  <c r="T31" i="1"/>
  <c r="T16" i="1" s="1"/>
  <c r="T3" i="1" s="1"/>
  <c r="T57" i="1" s="1"/>
  <c r="S31" i="1"/>
  <c r="R31" i="1"/>
  <c r="Q31" i="1"/>
  <c r="P31" i="1"/>
  <c r="O31" i="1"/>
  <c r="N31" i="1"/>
  <c r="M31" i="1"/>
  <c r="L31" i="1"/>
  <c r="L16" i="1" s="1"/>
  <c r="L3" i="1" s="1"/>
  <c r="L57" i="1" s="1"/>
  <c r="K31" i="1"/>
  <c r="J31" i="1"/>
  <c r="I31" i="1"/>
  <c r="H31" i="1"/>
  <c r="G31" i="1"/>
  <c r="F31" i="1"/>
  <c r="E31" i="1"/>
  <c r="D31" i="1"/>
  <c r="D16" i="1" s="1"/>
  <c r="D3" i="1" s="1"/>
  <c r="D57" i="1" s="1"/>
  <c r="C31" i="1"/>
  <c r="B31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E16" i="1"/>
  <c r="AD16" i="1"/>
  <c r="AC16" i="1"/>
  <c r="AA16" i="1"/>
  <c r="Z16" i="1"/>
  <c r="W16" i="1"/>
  <c r="V16" i="1"/>
  <c r="U16" i="1"/>
  <c r="S16" i="1"/>
  <c r="R16" i="1"/>
  <c r="O16" i="1"/>
  <c r="N16" i="1"/>
  <c r="M16" i="1"/>
  <c r="K16" i="1"/>
  <c r="J16" i="1"/>
  <c r="G16" i="1"/>
  <c r="F16" i="1"/>
  <c r="E16" i="1"/>
  <c r="C16" i="1"/>
  <c r="B16" i="1"/>
  <c r="T11" i="1"/>
  <c r="S11" i="1"/>
  <c r="R11" i="1"/>
  <c r="Q11" i="1"/>
  <c r="AE10" i="1"/>
  <c r="AD10" i="1"/>
  <c r="AC10" i="1"/>
  <c r="AC3" i="1" s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M3" i="1" s="1"/>
  <c r="M57" i="1" s="1"/>
  <c r="L10" i="1"/>
  <c r="K10" i="1"/>
  <c r="J10" i="1"/>
  <c r="I10" i="1"/>
  <c r="H10" i="1"/>
  <c r="G10" i="1"/>
  <c r="F10" i="1"/>
  <c r="E10" i="1"/>
  <c r="E3" i="1" s="1"/>
  <c r="E57" i="1" s="1"/>
  <c r="D10" i="1"/>
  <c r="C10" i="1"/>
  <c r="B10" i="1"/>
  <c r="AE5" i="1"/>
  <c r="AD5" i="1"/>
  <c r="AC5" i="1"/>
  <c r="AB5" i="1"/>
  <c r="AA5" i="1"/>
  <c r="Z5" i="1"/>
  <c r="Y5" i="1"/>
  <c r="Y4" i="1" s="1"/>
  <c r="Y3" i="1" s="1"/>
  <c r="Y57" i="1" s="1"/>
  <c r="X5" i="1"/>
  <c r="X4" i="1" s="1"/>
  <c r="W5" i="1"/>
  <c r="V5" i="1"/>
  <c r="U5" i="1"/>
  <c r="T5" i="1"/>
  <c r="S5" i="1"/>
  <c r="R5" i="1"/>
  <c r="Q5" i="1"/>
  <c r="Q4" i="1" s="1"/>
  <c r="Q3" i="1" s="1"/>
  <c r="Q57" i="1" s="1"/>
  <c r="P5" i="1"/>
  <c r="P4" i="1" s="1"/>
  <c r="O5" i="1"/>
  <c r="N5" i="1"/>
  <c r="M5" i="1"/>
  <c r="L5" i="1"/>
  <c r="K5" i="1"/>
  <c r="J5" i="1"/>
  <c r="I5" i="1"/>
  <c r="I4" i="1" s="1"/>
  <c r="I3" i="1" s="1"/>
  <c r="I57" i="1" s="1"/>
  <c r="H5" i="1"/>
  <c r="H4" i="1" s="1"/>
  <c r="G5" i="1"/>
  <c r="F5" i="1"/>
  <c r="E5" i="1"/>
  <c r="D5" i="1"/>
  <c r="C5" i="1"/>
  <c r="B5" i="1"/>
  <c r="AE4" i="1"/>
  <c r="AE3" i="1" s="1"/>
  <c r="AD4" i="1"/>
  <c r="AC4" i="1"/>
  <c r="AB4" i="1"/>
  <c r="AA4" i="1"/>
  <c r="Z4" i="1"/>
  <c r="W4" i="1"/>
  <c r="W3" i="1" s="1"/>
  <c r="W57" i="1" s="1"/>
  <c r="V4" i="1"/>
  <c r="U4" i="1"/>
  <c r="T4" i="1"/>
  <c r="S4" i="1"/>
  <c r="R4" i="1"/>
  <c r="O4" i="1"/>
  <c r="O3" i="1" s="1"/>
  <c r="O57" i="1" s="1"/>
  <c r="N4" i="1"/>
  <c r="M4" i="1"/>
  <c r="L4" i="1"/>
  <c r="K4" i="1"/>
  <c r="J4" i="1"/>
  <c r="G4" i="1"/>
  <c r="G3" i="1" s="1"/>
  <c r="G57" i="1" s="1"/>
  <c r="F4" i="1"/>
  <c r="E4" i="1"/>
  <c r="D4" i="1"/>
  <c r="C4" i="1"/>
  <c r="B4" i="1"/>
  <c r="AD3" i="1"/>
  <c r="Z3" i="1"/>
  <c r="V3" i="1"/>
  <c r="V57" i="1" s="1"/>
  <c r="R3" i="1"/>
  <c r="R57" i="1" s="1"/>
  <c r="N3" i="1"/>
  <c r="N57" i="1" s="1"/>
  <c r="J3" i="1"/>
  <c r="J57" i="1" s="1"/>
  <c r="F3" i="1"/>
  <c r="F57" i="1" s="1"/>
  <c r="B3" i="1"/>
  <c r="B57" i="1" s="1"/>
  <c r="AE56" i="2" l="1"/>
  <c r="AE56" i="1"/>
  <c r="F3" i="2"/>
  <c r="F57" i="2" s="1"/>
  <c r="AE57" i="1"/>
  <c r="H3" i="1"/>
  <c r="H57" i="1" s="1"/>
  <c r="P3" i="1"/>
  <c r="P57" i="1" s="1"/>
  <c r="X3" i="1"/>
  <c r="X57" i="1" s="1"/>
  <c r="U3" i="1"/>
  <c r="U57" i="1" s="1"/>
  <c r="AC57" i="1"/>
  <c r="G3" i="2"/>
  <c r="G57" i="2" s="1"/>
  <c r="O3" i="2"/>
  <c r="O57" i="2" s="1"/>
  <c r="W3" i="2"/>
  <c r="W57" i="2" s="1"/>
  <c r="AE3" i="2"/>
  <c r="AE57" i="2" s="1"/>
  <c r="D57" i="2"/>
  <c r="T57" i="2"/>
  <c r="Z57" i="1"/>
  <c r="AD57" i="2"/>
  <c r="AC56" i="2"/>
  <c r="AC57" i="2" s="1"/>
  <c r="AC56" i="1"/>
  <c r="Z56" i="2"/>
  <c r="Z56" i="1"/>
  <c r="Z57" i="2"/>
  <c r="AD56" i="1"/>
  <c r="AD57" i="1" s="1"/>
  <c r="AD56" i="2"/>
  <c r="AA56" i="2"/>
  <c r="AA57" i="2" s="1"/>
  <c r="AA56" i="1"/>
  <c r="AA57" i="1" s="1"/>
  <c r="V3" i="2"/>
  <c r="V57" i="2" s="1"/>
  <c r="AB3" i="3"/>
  <c r="AB56" i="2" l="1"/>
  <c r="AB57" i="2" s="1"/>
  <c r="AB56" i="1"/>
  <c r="AB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Antalicova Jana</author>
  </authors>
  <commentList>
    <comment ref="S51" authorId="0" shapeId="0" xr:uid="{73B92F41-3C5E-430A-9969-9266EFBAC60C}">
      <text>
        <r>
          <rPr>
            <b/>
            <sz val="9"/>
            <color indexed="81"/>
            <rFont val="Segoe UI"/>
            <family val="2"/>
            <charset val="238"/>
          </rPr>
          <t>Antalicova Jana:</t>
        </r>
        <r>
          <rPr>
            <sz val="9"/>
            <color indexed="81"/>
            <rFont val="Segoe UI"/>
            <family val="2"/>
            <charset val="238"/>
          </rPr>
          <t xml:space="preserve">
v NT je o 30 tis. viac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jremeta</author>
    <author>Antalicova Jana</author>
  </authors>
  <commentList>
    <comment ref="T17" authorId="0" shapeId="0" xr:uid="{D4B7C8FF-2AC0-42B5-929A-9C1949561840}">
      <text>
        <r>
          <rPr>
            <b/>
            <sz val="8"/>
            <color indexed="8"/>
            <rFont val="Tahoma"/>
            <family val="2"/>
            <charset val="238"/>
          </rPr>
          <t>IFP:</t>
        </r>
        <r>
          <rPr>
            <sz val="8"/>
            <color indexed="8"/>
            <rFont val="Tahoma"/>
            <family val="2"/>
            <charset val="238"/>
          </rPr>
          <t xml:space="preserve">
vrátane zadržaného nadmerného odpočtu</t>
        </r>
      </text>
    </comment>
    <comment ref="Z35" authorId="1" shapeId="0" xr:uid="{D5F35EF1-3E62-4C86-85D4-7818E1C2FDA8}">
      <text>
        <r>
          <rPr>
            <sz val="9"/>
            <color indexed="81"/>
            <rFont val="Segoe UI"/>
            <family val="2"/>
            <charset val="238"/>
          </rPr>
          <t xml:space="preserve">
0,120 dan z poistenia</t>
        </r>
      </text>
    </comment>
  </commentList>
</comments>
</file>

<file path=xl/sharedStrings.xml><?xml version="1.0" encoding="utf-8"?>
<sst xmlns="http://schemas.openxmlformats.org/spreadsheetml/2006/main" count="1794" uniqueCount="470">
  <si>
    <t>2024**</t>
  </si>
  <si>
    <t>-</t>
  </si>
  <si>
    <t>Solidárny príspevok z činností v odvetviach ropy, zemného plynu, uhlia a rafinérií</t>
  </si>
  <si>
    <t>Príjem z odvodu z nadmerných príjmov - elektrárne</t>
  </si>
  <si>
    <t xml:space="preserve">Daňové príjmy verejnej správy na ročnej báze - hotovostná metodika (v tis. eur) </t>
  </si>
  <si>
    <t>Daňové príjmy VS spolu</t>
  </si>
  <si>
    <t>Dane z príjmov, ziskov a kapitálového majetku</t>
  </si>
  <si>
    <t>Daň z príjmov fyzických osôb</t>
  </si>
  <si>
    <t>Zo závislej činnosti a funkčných požitkov**</t>
  </si>
  <si>
    <t>Z podnikania a inej samostatnej zárobkovej činnosti</t>
  </si>
  <si>
    <t>Daň z príjmov právnických osôb**</t>
  </si>
  <si>
    <t>Daň z príjmov vyberaná zrážkou</t>
  </si>
  <si>
    <t>Dane z majetku</t>
  </si>
  <si>
    <t>Daň z nehnuteľností</t>
  </si>
  <si>
    <t>Dane z dedičstva</t>
  </si>
  <si>
    <t>Dane z darovania</t>
  </si>
  <si>
    <t>Dane z prevodu a prechodu nehnuteľností</t>
  </si>
  <si>
    <t>Ďalšie dane z majetku</t>
  </si>
  <si>
    <t>Domáce dane na tovary a služby</t>
  </si>
  <si>
    <t>Daň z pridanej hodnoty</t>
  </si>
  <si>
    <t>Spotrebné dane</t>
  </si>
  <si>
    <t>Z minerálnych olejov</t>
  </si>
  <si>
    <t>Z liehu</t>
  </si>
  <si>
    <t xml:space="preserve"> Z piva</t>
  </si>
  <si>
    <t>Z vína</t>
  </si>
  <si>
    <t>Z tabaku a tabakových výrobkov</t>
  </si>
  <si>
    <t>Z elektriny</t>
  </si>
  <si>
    <t>Zo zemného plynu</t>
  </si>
  <si>
    <t>Z uhlia</t>
  </si>
  <si>
    <t>nešpecifikované</t>
  </si>
  <si>
    <t>Dane za špecifické služby</t>
  </si>
  <si>
    <t>Dane za špecifické služby - príjem obcí</t>
  </si>
  <si>
    <t>Za komunálne odpady a drobné stavebné odpady (príjem EF)</t>
  </si>
  <si>
    <t>Dane z používania tovarov a z povolenia na výkon činnosti</t>
  </si>
  <si>
    <t>Za dobývací priestor</t>
  </si>
  <si>
    <t xml:space="preserve">Cestná daň </t>
  </si>
  <si>
    <t>Cestná daň pri vozidlách v medzinárodnej premávke</t>
  </si>
  <si>
    <t>Daň z motorových vozidiel</t>
  </si>
  <si>
    <t>Daň z úhrad za uskladnenie plynov alebo kvapalín</t>
  </si>
  <si>
    <t>Iné dane za tovary a služby</t>
  </si>
  <si>
    <t>Úhrada za služby verejnosti poskytované STV</t>
  </si>
  <si>
    <t>Úhrada za služby verejnosti poskytované SRo</t>
  </si>
  <si>
    <t>Iné dane za tovary a služby (zo zrušených miestnych daní a poplatkov)</t>
  </si>
  <si>
    <t>Odvod časti poistného z odvetví neživotného poistenia</t>
  </si>
  <si>
    <t>Odvod časti poistného z odvetví neživotného poistenia - PZP</t>
  </si>
  <si>
    <t>Daň z poistenia</t>
  </si>
  <si>
    <t>Dane z medzinárodného obchodu a transkacií</t>
  </si>
  <si>
    <t>Dovozné clo</t>
  </si>
  <si>
    <t>Dovozná prirážka</t>
  </si>
  <si>
    <t>Podiel na vybratých finančných prostriedkoch</t>
  </si>
  <si>
    <t>Ostatné colné príjmy</t>
  </si>
  <si>
    <t xml:space="preserve">Iné dane  </t>
  </si>
  <si>
    <t>Daň z emisných kvót</t>
  </si>
  <si>
    <t>Osobitný odvod vybraných fin.inštitúcií</t>
  </si>
  <si>
    <t>Osobitný odvod z podnikania v regulovaných odvetviach</t>
  </si>
  <si>
    <t>Iné dane</t>
  </si>
  <si>
    <t>sankcie</t>
  </si>
  <si>
    <t>Daňové príjmy VS vrátane sankcií</t>
  </si>
  <si>
    <t>* Údaje za roky 1995 až 2008 boli prepočítané konverzným kurzom 1 euro = 30,126 Sk</t>
  </si>
  <si>
    <t>** Údaje DPFO zo závislej činnosti a DPPO sú znížené o prevod na VPÚ</t>
  </si>
  <si>
    <t xml:space="preserve"> </t>
  </si>
  <si>
    <t>Daňové príjmy verejnej správy na ročnej báze - akruálna metodika (ESA2010, v tis. eur*)</t>
  </si>
  <si>
    <t>Zo závislej činnosti a funkčných požitkov</t>
  </si>
  <si>
    <t>Daň z príjmov právnických osôb</t>
  </si>
  <si>
    <t>Daňové kredity, ktoré sú súčasťou akruálneho výnosu</t>
  </si>
  <si>
    <t>Zamestnanecká prémia</t>
  </si>
  <si>
    <t>DPFO zo závislej činnosti</t>
  </si>
  <si>
    <t>DPFO z podnikania</t>
  </si>
  <si>
    <t>Daňový bonus</t>
  </si>
  <si>
    <t>Daňový bonus na hypotéky</t>
  </si>
  <si>
    <t>Daňové kredity spolu</t>
  </si>
  <si>
    <t>**  údaje podľa podkladov pre Notifikáciu daní (október 2025)</t>
  </si>
  <si>
    <t>Zdroj: Ministerstvo financií SR</t>
  </si>
  <si>
    <t xml:space="preserve">Sankcie na ročnej báze podľa jednotlivých daní (v tis. eur*) </t>
  </si>
  <si>
    <t>Sanckie spolu</t>
  </si>
  <si>
    <t>Sankcie uložené v daňovom konaní</t>
  </si>
  <si>
    <t>Vybrané daňové príjmy na mesačnej báze - hotovostná metodika (v tis. eur*)</t>
  </si>
  <si>
    <t>Vybrané dane spolu</t>
  </si>
  <si>
    <t>Závislá činnosť</t>
  </si>
  <si>
    <t>Podnikanie</t>
  </si>
  <si>
    <t>DP  právnických osôb</t>
  </si>
  <si>
    <t>DP vyberaná zrážkou</t>
  </si>
  <si>
    <t>január 1995</t>
  </si>
  <si>
    <t>február 1995</t>
  </si>
  <si>
    <t>marec 1995</t>
  </si>
  <si>
    <t>apríl 1995</t>
  </si>
  <si>
    <t>máj 1995</t>
  </si>
  <si>
    <t>jún 1995</t>
  </si>
  <si>
    <t>júl 1995</t>
  </si>
  <si>
    <t>august 1995</t>
  </si>
  <si>
    <t>september 1995</t>
  </si>
  <si>
    <t>október 1995</t>
  </si>
  <si>
    <t>november 1995</t>
  </si>
  <si>
    <t>december 1995</t>
  </si>
  <si>
    <t>január 1996</t>
  </si>
  <si>
    <t>február 1996</t>
  </si>
  <si>
    <t>marec 1996</t>
  </si>
  <si>
    <t>apríl 1996</t>
  </si>
  <si>
    <t>máj 1996</t>
  </si>
  <si>
    <t>jún 1996</t>
  </si>
  <si>
    <t>júl 1996</t>
  </si>
  <si>
    <t>august 1996</t>
  </si>
  <si>
    <t>september 1996</t>
  </si>
  <si>
    <t>október 1996</t>
  </si>
  <si>
    <t>november 1996</t>
  </si>
  <si>
    <t>december 1996</t>
  </si>
  <si>
    <t>január 1997</t>
  </si>
  <si>
    <t>február 1997</t>
  </si>
  <si>
    <t>marec 1997</t>
  </si>
  <si>
    <t>apríl 1997</t>
  </si>
  <si>
    <t>máj 1997</t>
  </si>
  <si>
    <t>jún 1997</t>
  </si>
  <si>
    <t>júl 1997</t>
  </si>
  <si>
    <t>august 1997</t>
  </si>
  <si>
    <t>september 1997</t>
  </si>
  <si>
    <t>október 1997</t>
  </si>
  <si>
    <t>november 1997</t>
  </si>
  <si>
    <t>december 1997</t>
  </si>
  <si>
    <t>január 1998</t>
  </si>
  <si>
    <t>február 1998</t>
  </si>
  <si>
    <t>marec 1998</t>
  </si>
  <si>
    <t>apríl 1998</t>
  </si>
  <si>
    <t>máj 1998</t>
  </si>
  <si>
    <t>jún 1998</t>
  </si>
  <si>
    <t>júl 1998</t>
  </si>
  <si>
    <t>august 1998</t>
  </si>
  <si>
    <t>september 1998</t>
  </si>
  <si>
    <t>október 1998</t>
  </si>
  <si>
    <t>november 1998</t>
  </si>
  <si>
    <t>december 1998</t>
  </si>
  <si>
    <t>január 1999</t>
  </si>
  <si>
    <t>február 1999</t>
  </si>
  <si>
    <t>marec 1999</t>
  </si>
  <si>
    <t>apríl 1999</t>
  </si>
  <si>
    <t>máj 1999</t>
  </si>
  <si>
    <t>jún 1999</t>
  </si>
  <si>
    <t>júl 1999</t>
  </si>
  <si>
    <t>august 1999</t>
  </si>
  <si>
    <t>september 1999</t>
  </si>
  <si>
    <t>október 1999</t>
  </si>
  <si>
    <t>november 1999</t>
  </si>
  <si>
    <t>december 1999</t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</si>
  <si>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</si>
  <si>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</si>
  <si>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</si>
  <si>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</si>
  <si>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</si>
  <si>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</si>
  <si>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</si>
  <si>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</si>
  <si>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</si>
  <si>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</si>
  <si>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</si>
  <si>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</si>
  <si>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</si>
  <si>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</si>
  <si>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</si>
  <si>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</si>
  <si>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</si>
  <si>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</si>
  <si>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</si>
  <si>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</si>
  <si>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</si>
  <si>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</si>
  <si>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</si>
  <si>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</si>
  <si>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</si>
  <si>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</si>
  <si>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</si>
  <si>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</si>
  <si>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</si>
  <si>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</si>
  <si>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</si>
  <si>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</si>
  <si>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</si>
  <si>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</si>
  <si>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</si>
  <si>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</si>
  <si>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</si>
  <si>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</si>
  <si>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</si>
  <si>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</si>
  <si>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</si>
  <si>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</si>
  <si>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</si>
  <si>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</si>
  <si>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</si>
  <si>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</si>
  <si>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</si>
  <si>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</si>
  <si>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</si>
  <si>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</si>
  <si>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</si>
  <si>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</si>
  <si>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</si>
  <si>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</si>
  <si>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</si>
  <si>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</si>
  <si>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</si>
  <si>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</si>
  <si>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</si>
  <si>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</si>
  <si>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</si>
  <si>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</si>
  <si>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</si>
  <si>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</si>
  <si>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</si>
  <si>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</si>
  <si>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</si>
  <si>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</si>
  <si>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</si>
  <si>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</si>
  <si>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</si>
  <si>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</si>
  <si>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</si>
  <si>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</si>
  <si>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</si>
  <si>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</si>
  <si>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</si>
  <si>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</si>
  <si>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</si>
  <si>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</si>
  <si>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</si>
  <si>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</si>
  <si>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</si>
  <si>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</si>
  <si>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</si>
  <si>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</si>
  <si>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</si>
  <si>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</si>
  <si>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</si>
  <si>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</si>
  <si>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</si>
  <si>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</si>
  <si>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</si>
  <si>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</si>
  <si>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</si>
  <si>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</si>
  <si>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</si>
  <si>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</si>
  <si>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</si>
  <si>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</si>
  <si>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</si>
  <si>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</si>
  <si>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</si>
  <si>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</si>
  <si>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</si>
  <si>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</si>
  <si>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</si>
  <si>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</si>
  <si>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</si>
  <si>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</si>
  <si>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</si>
  <si>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</si>
  <si>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</si>
  <si>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</si>
  <si>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</si>
  <si>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</si>
  <si>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</si>
  <si>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</si>
  <si>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</si>
  <si>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</si>
  <si>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</si>
  <si>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</si>
  <si>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</si>
  <si>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</si>
  <si>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</si>
  <si>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</si>
  <si>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</si>
  <si>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</si>
  <si>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</si>
  <si>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</si>
  <si>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</si>
  <si>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</si>
  <si>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</si>
  <si>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</si>
  <si>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</si>
  <si>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</si>
  <si>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</si>
  <si>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</si>
  <si>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</si>
  <si>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</si>
  <si>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</si>
  <si>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</si>
  <si>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</si>
  <si>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</si>
  <si>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</si>
  <si>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</si>
  <si>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</si>
  <si>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</si>
  <si>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</si>
  <si>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</si>
  <si>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</si>
  <si>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</si>
  <si>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</si>
  <si>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</si>
  <si>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</si>
  <si>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</si>
  <si>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>január 2013</t>
  </si>
  <si>
    <t>február 2013</t>
  </si>
  <si>
    <t>marec 2013</t>
  </si>
  <si>
    <t>apríl 2013</t>
  </si>
  <si>
    <t>máj 2013</t>
  </si>
  <si>
    <t>jún 2013</t>
  </si>
  <si>
    <t>júl 2013</t>
  </si>
  <si>
    <t>august 2013</t>
  </si>
  <si>
    <t>september 2013</t>
  </si>
  <si>
    <t>október 2013</t>
  </si>
  <si>
    <t>november 2013</t>
  </si>
  <si>
    <t>december 2013</t>
  </si>
  <si>
    <t>január 2014</t>
  </si>
  <si>
    <t>február 2014</t>
  </si>
  <si>
    <t>marec 2014</t>
  </si>
  <si>
    <t>apríl 2014</t>
  </si>
  <si>
    <t>máj 2014</t>
  </si>
  <si>
    <t>jún 2014</t>
  </si>
  <si>
    <t>júl 2014</t>
  </si>
  <si>
    <t>august 2014</t>
  </si>
  <si>
    <t>september 2014</t>
  </si>
  <si>
    <t>október 2014</t>
  </si>
  <si>
    <t>november 2014</t>
  </si>
  <si>
    <t>december 2014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</si>
  <si>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</si>
  <si>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</si>
  <si>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</si>
  <si>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</si>
  <si>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</si>
  <si>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</si>
  <si>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</si>
  <si>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</si>
  <si>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</si>
  <si>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</si>
  <si>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</si>
  <si>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</si>
  <si>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</si>
  <si>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</si>
  <si>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</si>
  <si>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</si>
  <si>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</si>
  <si>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</si>
  <si>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</si>
  <si>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august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</si>
  <si>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</si>
  <si>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</si>
  <si>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</si>
  <si>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</si>
  <si>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</si>
  <si>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</si>
  <si>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</si>
  <si>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</si>
  <si>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</si>
  <si>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</si>
  <si>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</si>
  <si>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</si>
  <si>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</si>
  <si>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</si>
  <si>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</si>
  <si>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</si>
  <si>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</si>
  <si>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</si>
  <si>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</si>
  <si>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</si>
  <si>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</si>
  <si>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jún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</si>
  <si>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</si>
  <si>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</si>
  <si>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</si>
  <si>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</si>
  <si>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</si>
  <si>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</si>
  <si>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</si>
  <si>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</si>
  <si>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</si>
  <si>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</si>
  <si>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</si>
  <si>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</si>
  <si>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</si>
  <si>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</si>
  <si>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</si>
  <si>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</si>
  <si>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</si>
  <si>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</si>
  <si>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</si>
  <si>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</si>
  <si>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</si>
  <si>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</si>
  <si>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</si>
  <si>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</si>
  <si>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</si>
  <si>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</si>
  <si>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</si>
  <si>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</si>
  <si>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</si>
  <si>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</si>
  <si>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</si>
  <si>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</si>
  <si>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</si>
  <si>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</si>
  <si>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</si>
  <si>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</si>
  <si>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</si>
  <si>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</si>
  <si>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</si>
  <si>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</si>
  <si>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</si>
  <si>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</si>
  <si>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január 2022</t>
  </si>
  <si>
    <t>február 2022</t>
  </si>
  <si>
    <t>marec 2022</t>
  </si>
  <si>
    <t>apríl 2022</t>
  </si>
  <si>
    <t>máj 2022</t>
  </si>
  <si>
    <t>jún 2022</t>
  </si>
  <si>
    <t>júl 2022</t>
  </si>
  <si>
    <t>august 2022</t>
  </si>
  <si>
    <t>september 2022</t>
  </si>
  <si>
    <t>október 2022</t>
  </si>
  <si>
    <t>november 2022</t>
  </si>
  <si>
    <t>december 2022</t>
  </si>
  <si>
    <t>január 2023</t>
  </si>
  <si>
    <t>február 2023</t>
  </si>
  <si>
    <t>marec 2023</t>
  </si>
  <si>
    <t>apríl 2023</t>
  </si>
  <si>
    <t>máj 2023</t>
  </si>
  <si>
    <t>jún 2023</t>
  </si>
  <si>
    <t>júl 2023</t>
  </si>
  <si>
    <t>august 2023</t>
  </si>
  <si>
    <t>september 2023</t>
  </si>
  <si>
    <t>október 2023</t>
  </si>
  <si>
    <t>november 2023</t>
  </si>
  <si>
    <t>december 2023</t>
  </si>
  <si>
    <t>január 2024</t>
  </si>
  <si>
    <t>február 2024</t>
  </si>
  <si>
    <t>marec 2024</t>
  </si>
  <si>
    <t>apríl 2024</t>
  </si>
  <si>
    <t>máj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</si>
  <si>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</si>
  <si>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</si>
  <si>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</si>
  <si>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</si>
  <si>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</si>
  <si>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</si>
  <si>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</si>
  <si>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január 2025</t>
  </si>
  <si>
    <t>február 2025</t>
  </si>
  <si>
    <t>marec 2025</t>
  </si>
  <si>
    <t>apríl 2025</t>
  </si>
  <si>
    <t>máj 2025</t>
  </si>
  <si>
    <t>jún 2025</t>
  </si>
  <si>
    <t>júl 2025</t>
  </si>
  <si>
    <t>august 2025</t>
  </si>
  <si>
    <t>september 2025</t>
  </si>
  <si>
    <t>október 2025</t>
  </si>
  <si>
    <t>november 2025</t>
  </si>
  <si>
    <t>december 2025</t>
  </si>
  <si>
    <t>Poznámky:</t>
  </si>
  <si>
    <t>1. DPFO zo závislej činnosti je celkový výnos dane (vrátane odvodov do obcí, VÚC a neznížené o prostriedky prevedené na osobitný účel).</t>
  </si>
  <si>
    <t>2. DPPO je vrátane daní platných do roku 1992, vrátane zabezpečenia dane a neznížená o prostriedky prevedené na osibitné účely</t>
  </si>
  <si>
    <t>3. DPH je vrátane daní platných do roku 1992</t>
  </si>
  <si>
    <t>4. Mesačné výnosy daní sú vrátane sankcií.</t>
  </si>
  <si>
    <t>Daň z finančných transakcií</t>
  </si>
  <si>
    <t>Minerálne oleje</t>
  </si>
  <si>
    <t>Lieh</t>
  </si>
  <si>
    <t>Pivo</t>
  </si>
  <si>
    <t>Víno</t>
  </si>
  <si>
    <t>Tabak</t>
  </si>
  <si>
    <t>Elektrina</t>
  </si>
  <si>
    <t>Zemný plyn</t>
  </si>
  <si>
    <t>Uhlie</t>
  </si>
  <si>
    <t>Sladené nealkoholické nápojde</t>
  </si>
  <si>
    <t>Zdroj: Finančná správa SR, Štátna pokladnica, Ministerstvo financií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</si>
</sst>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#,##0.0000"/>
    <numFmt numFmtId="167" formatCode="#,##0.000000"/>
    <numFmt numFmtId="168" formatCode="#,##0.00000"/>
    <numFmt numFmtId="169" formatCode="mmmm\ yyyy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4"/>
      <name val="Calibri Light"/>
      <family val="2"/>
      <charset val="238"/>
      <scheme val="major"/>
    </font>
    <font>
      <b/>
      <sz val="10"/>
      <color theme="4"/>
      <name val="Calibri Light"/>
      <family val="2"/>
      <charset val="238"/>
      <scheme val="major"/>
    </font>
    <font>
      <sz val="10"/>
      <color theme="4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0"/>
      <name val="Times New Roman"/>
      <family val="1"/>
      <charset val="238"/>
    </font>
    <font>
      <i/>
      <sz val="1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theme="4"/>
      <name val="Calibri Light"/>
      <family val="2"/>
      <charset val="238"/>
      <scheme val="major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color indexed="1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3" fontId="5" fillId="0" borderId="0" xfId="0" applyNumberFormat="1" applyFont="1"/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3" fontId="6" fillId="0" borderId="2" xfId="0" applyNumberFormat="1" applyFont="1" applyBorder="1"/>
    <xf numFmtId="0" fontId="5" fillId="0" borderId="0" xfId="0" applyFont="1" applyAlignment="1">
      <alignment horizontal="left" indent="4"/>
    </xf>
    <xf numFmtId="3" fontId="7" fillId="0" borderId="0" xfId="0" applyNumberFormat="1" applyFont="1"/>
    <xf numFmtId="0" fontId="5" fillId="0" borderId="0" xfId="0" applyFont="1" applyAlignment="1">
      <alignment horizontal="left" indent="6"/>
    </xf>
    <xf numFmtId="3" fontId="5" fillId="2" borderId="0" xfId="0" applyNumberFormat="1" applyFont="1" applyFill="1"/>
    <xf numFmtId="3" fontId="7" fillId="2" borderId="0" xfId="0" applyNumberFormat="1" applyFont="1" applyFill="1"/>
    <xf numFmtId="3" fontId="6" fillId="2" borderId="0" xfId="0" applyNumberFormat="1" applyFont="1" applyFill="1"/>
    <xf numFmtId="3" fontId="5" fillId="0" borderId="0" xfId="2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indent="4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0" fontId="6" fillId="0" borderId="5" xfId="0" applyFont="1" applyBorder="1"/>
    <xf numFmtId="3" fontId="6" fillId="0" borderId="6" xfId="0" applyNumberFormat="1" applyFont="1" applyBorder="1"/>
    <xf numFmtId="164" fontId="6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0" fontId="10" fillId="0" borderId="0" xfId="0" applyFont="1"/>
    <xf numFmtId="4" fontId="6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6" fillId="0" borderId="7" xfId="0" applyFont="1" applyBorder="1"/>
    <xf numFmtId="3" fontId="6" fillId="0" borderId="7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0" fontId="5" fillId="0" borderId="3" xfId="0" applyFont="1" applyBorder="1"/>
    <xf numFmtId="3" fontId="6" fillId="0" borderId="3" xfId="0" applyNumberFormat="1" applyFont="1" applyBorder="1"/>
    <xf numFmtId="0" fontId="6" fillId="0" borderId="9" xfId="0" applyFont="1" applyBorder="1"/>
    <xf numFmtId="3" fontId="6" fillId="0" borderId="9" xfId="0" applyNumberFormat="1" applyFont="1" applyBorder="1"/>
    <xf numFmtId="3" fontId="10" fillId="0" borderId="0" xfId="0" applyNumberFormat="1" applyFont="1"/>
    <xf numFmtId="9" fontId="5" fillId="0" borderId="0" xfId="1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5"/>
    </xf>
    <xf numFmtId="0" fontId="6" fillId="0" borderId="0" xfId="0" applyFont="1" applyAlignment="1">
      <alignment horizontal="left" indent="5"/>
    </xf>
    <xf numFmtId="0" fontId="6" fillId="0" borderId="0" xfId="0" applyFont="1"/>
    <xf numFmtId="166" fontId="5" fillId="0" borderId="0" xfId="0" applyNumberFormat="1" applyFont="1"/>
    <xf numFmtId="3" fontId="2" fillId="0" borderId="0" xfId="0" applyNumberFormat="1" applyFont="1"/>
    <xf numFmtId="3" fontId="6" fillId="2" borderId="2" xfId="0" applyNumberFormat="1" applyFont="1" applyFill="1" applyBorder="1"/>
    <xf numFmtId="3" fontId="5" fillId="0" borderId="0" xfId="3" applyNumberFormat="1" applyFont="1"/>
    <xf numFmtId="3" fontId="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4" fontId="5" fillId="0" borderId="0" xfId="0" applyNumberFormat="1" applyFont="1"/>
    <xf numFmtId="1" fontId="5" fillId="0" borderId="0" xfId="0" applyNumberFormat="1" applyFont="1"/>
    <xf numFmtId="0" fontId="7" fillId="0" borderId="0" xfId="0" applyFont="1"/>
    <xf numFmtId="167" fontId="5" fillId="0" borderId="0" xfId="0" applyNumberFormat="1" applyFont="1"/>
    <xf numFmtId="0" fontId="14" fillId="0" borderId="0" xfId="0" applyFont="1"/>
    <xf numFmtId="1" fontId="5" fillId="0" borderId="0" xfId="3" applyNumberFormat="1" applyFont="1"/>
    <xf numFmtId="1" fontId="6" fillId="0" borderId="0" xfId="3" applyNumberFormat="1" applyFont="1"/>
    <xf numFmtId="0" fontId="6" fillId="0" borderId="6" xfId="0" applyFont="1" applyBorder="1" applyAlignment="1">
      <alignment horizontal="left" indent="2"/>
    </xf>
    <xf numFmtId="3" fontId="6" fillId="0" borderId="6" xfId="0" applyNumberFormat="1" applyFont="1" applyBorder="1" applyAlignment="1">
      <alignment horizontal="right"/>
    </xf>
    <xf numFmtId="168" fontId="5" fillId="0" borderId="0" xfId="0" applyNumberFormat="1" applyFont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9" fontId="17" fillId="0" borderId="10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30" xfId="0" applyNumberFormat="1" applyFont="1" applyBorder="1" applyAlignment="1">
      <alignment horizontal="center"/>
    </xf>
    <xf numFmtId="169" fontId="17" fillId="0" borderId="3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3" fontId="19" fillId="0" borderId="31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169" fontId="17" fillId="0" borderId="19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3" fontId="18" fillId="0" borderId="32" xfId="0" applyNumberFormat="1" applyFont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0" fontId="20" fillId="0" borderId="0" xfId="0" applyFont="1"/>
    <xf numFmtId="169" fontId="17" fillId="0" borderId="35" xfId="0" applyNumberFormat="1" applyFont="1" applyBorder="1" applyAlignment="1">
      <alignment horizontal="right"/>
    </xf>
    <xf numFmtId="3" fontId="18" fillId="0" borderId="13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19" fillId="0" borderId="13" xfId="0" applyNumberFormat="1" applyFont="1" applyBorder="1" applyAlignment="1">
      <alignment horizontal="center"/>
    </xf>
    <xf numFmtId="3" fontId="19" fillId="0" borderId="11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169" fontId="17" fillId="0" borderId="37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center"/>
    </xf>
    <xf numFmtId="169" fontId="17" fillId="0" borderId="39" xfId="0" applyNumberFormat="1" applyFont="1" applyBorder="1" applyAlignment="1">
      <alignment horizontal="right"/>
    </xf>
    <xf numFmtId="3" fontId="18" fillId="0" borderId="26" xfId="0" applyNumberFormat="1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19" fillId="0" borderId="26" xfId="0" applyNumberFormat="1" applyFont="1" applyBorder="1" applyAlignment="1">
      <alignment horizontal="center"/>
    </xf>
    <xf numFmtId="3" fontId="19" fillId="0" borderId="24" xfId="0" applyNumberFormat="1" applyFont="1" applyBorder="1" applyAlignment="1">
      <alignment horizontal="center"/>
    </xf>
    <xf numFmtId="3" fontId="19" fillId="0" borderId="40" xfId="0" applyNumberFormat="1" applyFont="1" applyBorder="1" applyAlignment="1">
      <alignment horizontal="center"/>
    </xf>
    <xf numFmtId="169" fontId="17" fillId="0" borderId="0" xfId="0" applyNumberFormat="1" applyFont="1" applyAlignment="1">
      <alignment horizontal="right"/>
    </xf>
    <xf numFmtId="3" fontId="19" fillId="0" borderId="41" xfId="0" applyNumberFormat="1" applyFont="1" applyBorder="1" applyAlignment="1">
      <alignment horizontal="center"/>
    </xf>
    <xf numFmtId="3" fontId="19" fillId="2" borderId="11" xfId="0" applyNumberFormat="1" applyFont="1" applyFill="1" applyBorder="1" applyAlignment="1">
      <alignment horizontal="center"/>
    </xf>
    <xf numFmtId="169" fontId="17" fillId="0" borderId="3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3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left" indent="2"/>
    </xf>
    <xf numFmtId="3" fontId="21" fillId="0" borderId="0" xfId="4" applyNumberFormat="1" applyFont="1" applyFill="1"/>
    <xf numFmtId="3" fontId="21" fillId="0" borderId="0" xfId="0" applyNumberFormat="1" applyFont="1" applyAlignment="1">
      <alignment horizontal="center"/>
    </xf>
    <xf numFmtId="0" fontId="24" fillId="0" borderId="0" xfId="0" applyFont="1"/>
    <xf numFmtId="3" fontId="5" fillId="0" borderId="0" xfId="4" applyNumberFormat="1" applyFont="1" applyFill="1"/>
    <xf numFmtId="168" fontId="20" fillId="0" borderId="0" xfId="4" applyNumberFormat="1" applyFont="1" applyFill="1"/>
    <xf numFmtId="0" fontId="22" fillId="0" borderId="0" xfId="0" applyFont="1" applyAlignment="1">
      <alignment horizontal="left" indent="2"/>
    </xf>
  </cellXfs>
  <cellStyles count="5">
    <cellStyle name="Normálna" xfId="0" builtinId="0"/>
    <cellStyle name="Normálna 3" xfId="2" xr:uid="{533EEA8C-161D-4A0B-B2AB-771E76FA48B7}"/>
    <cellStyle name="Normálna 6" xfId="3" xr:uid="{87BEFF31-0653-456B-9BF6-DB4A6C6D864A}"/>
    <cellStyle name="Percentá" xfId="1" builtinId="5"/>
    <cellStyle name="Percentá 3" xfId="4" xr:uid="{CA460891-BC3C-452A-942F-221CEB018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D02A-DF4C-4BA0-B4CF-521D0A750304}">
  <sheetPr codeName="Hárok5">
    <pageSetUpPr fitToPage="1"/>
  </sheetPr>
  <dimension ref="A1:AG96"/>
  <sheetViews>
    <sheetView showGridLines="0" workbookViewId="0">
      <pane xSplit="1" ySplit="2" topLeftCell="X39" activePane="bottomRight" state="frozen"/>
      <selection activeCell="AA17" sqref="AA17"/>
      <selection pane="topRight" activeCell="AA17" sqref="AA17"/>
      <selection pane="bottomLeft" activeCell="AA17" sqref="AA17"/>
      <selection pane="bottomRight" activeCell="AA17" sqref="AA17"/>
    </sheetView>
  </sheetViews>
  <sheetFormatPr defaultColWidth="9.453125" defaultRowHeight="13.4" customHeight="1" x14ac:dyDescent="0.3"/>
  <cols>
    <col min="1" max="1" width="56" style="4" customWidth="1"/>
    <col min="2" max="13" width="9.81640625" style="4" customWidth="1"/>
    <col min="14" max="21" width="11.26953125" style="4" customWidth="1"/>
    <col min="22" max="22" width="11.26953125" style="34" customWidth="1"/>
    <col min="23" max="28" width="11.26953125" style="4" customWidth="1"/>
    <col min="29" max="31" width="11.26953125" style="34" customWidth="1"/>
    <col min="32" max="16384" width="9.453125" style="4"/>
  </cols>
  <sheetData>
    <row r="1" spans="1:33" ht="15.75" customHeight="1" x14ac:dyDescent="0.35">
      <c r="A1" s="1" t="s">
        <v>61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</row>
    <row r="2" spans="1:33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 t="s">
        <v>0</v>
      </c>
    </row>
    <row r="3" spans="1:33" ht="13.4" customHeight="1" x14ac:dyDescent="0.3">
      <c r="A3" s="6" t="s">
        <v>5</v>
      </c>
      <c r="B3" s="7">
        <f>+B4+B10+B16+B44+B49</f>
        <v>4787350.3279247154</v>
      </c>
      <c r="C3" s="7">
        <f t="shared" ref="C3:AE3" si="0">+C4+C10+C16+C44+C49</f>
        <v>4858521.1267957902</v>
      </c>
      <c r="D3" s="7">
        <f t="shared" si="0"/>
        <v>5214775.5405556662</v>
      </c>
      <c r="E3" s="7">
        <f t="shared" si="0"/>
        <v>5627173.3942790274</v>
      </c>
      <c r="F3" s="7">
        <f t="shared" si="0"/>
        <v>5893330.138264291</v>
      </c>
      <c r="G3" s="7">
        <f t="shared" si="0"/>
        <v>6084712.5795565285</v>
      </c>
      <c r="H3" s="7">
        <f t="shared" si="0"/>
        <v>6228102.3547603404</v>
      </c>
      <c r="I3" s="7">
        <f t="shared" si="0"/>
        <v>6663658.2801360954</v>
      </c>
      <c r="J3" s="7">
        <f t="shared" si="0"/>
        <v>7629223.6657213019</v>
      </c>
      <c r="K3" s="7">
        <f t="shared" si="0"/>
        <v>8324962.114441013</v>
      </c>
      <c r="L3" s="7">
        <f t="shared" si="0"/>
        <v>9184379.491349332</v>
      </c>
      <c r="M3" s="7">
        <f t="shared" si="0"/>
        <v>9631730.1116429865</v>
      </c>
      <c r="N3" s="7">
        <f t="shared" si="0"/>
        <v>10794898.275725178</v>
      </c>
      <c r="O3" s="7">
        <f t="shared" si="0"/>
        <v>11435013.386387462</v>
      </c>
      <c r="P3" s="7">
        <f t="shared" si="0"/>
        <v>10146654.575421436</v>
      </c>
      <c r="Q3" s="7">
        <f t="shared" si="0"/>
        <v>10374994.828747498</v>
      </c>
      <c r="R3" s="7">
        <f t="shared" si="0"/>
        <v>11238726.737557499</v>
      </c>
      <c r="S3" s="7">
        <f t="shared" si="0"/>
        <v>11190300.36122</v>
      </c>
      <c r="T3" s="7">
        <f t="shared" si="0"/>
        <v>12097609.029613834</v>
      </c>
      <c r="U3" s="7">
        <f t="shared" si="0"/>
        <v>13058601.486497842</v>
      </c>
      <c r="V3" s="7">
        <f t="shared" si="0"/>
        <v>14227579.87579916</v>
      </c>
      <c r="W3" s="7">
        <f t="shared" si="0"/>
        <v>14211955.023035463</v>
      </c>
      <c r="X3" s="7">
        <f t="shared" si="0"/>
        <v>15085434.806039996</v>
      </c>
      <c r="Y3" s="7">
        <f t="shared" si="0"/>
        <v>16021064.27891002</v>
      </c>
      <c r="Z3" s="7">
        <f t="shared" si="0"/>
        <v>16954674.993289977</v>
      </c>
      <c r="AA3" s="7">
        <f t="shared" si="0"/>
        <v>16750679.328866618</v>
      </c>
      <c r="AB3" s="7">
        <f t="shared" si="0"/>
        <v>18656864.183623757</v>
      </c>
      <c r="AC3" s="7">
        <f t="shared" si="0"/>
        <v>21214510.066980001</v>
      </c>
      <c r="AD3" s="7">
        <f t="shared" si="0"/>
        <v>23157568.466898367</v>
      </c>
      <c r="AE3" s="7">
        <f t="shared" si="0"/>
        <v>24382466.153443329</v>
      </c>
      <c r="AF3" s="8"/>
      <c r="AG3" s="8"/>
    </row>
    <row r="4" spans="1:33" ht="13.4" customHeight="1" x14ac:dyDescent="0.3">
      <c r="A4" s="9" t="s">
        <v>6</v>
      </c>
      <c r="B4" s="10">
        <f t="shared" ref="B4:W4" si="1">+B5+B8+B9</f>
        <v>1992873.183016995</v>
      </c>
      <c r="C4" s="10">
        <f t="shared" si="1"/>
        <v>1949375.6480120162</v>
      </c>
      <c r="D4" s="10">
        <f t="shared" si="1"/>
        <v>2095948.8093503946</v>
      </c>
      <c r="E4" s="10">
        <f t="shared" si="1"/>
        <v>2238870.6634269399</v>
      </c>
      <c r="F4" s="10">
        <f t="shared" si="1"/>
        <v>2405910.6451951801</v>
      </c>
      <c r="G4" s="10">
        <f t="shared" si="1"/>
        <v>2181411.205708026</v>
      </c>
      <c r="H4" s="10">
        <f t="shared" si="1"/>
        <v>2388214.6074752705</v>
      </c>
      <c r="I4" s="10">
        <f t="shared" si="1"/>
        <v>2440782.0783864437</v>
      </c>
      <c r="J4" s="10">
        <f t="shared" si="1"/>
        <v>2725656.2618117239</v>
      </c>
      <c r="K4" s="10">
        <f t="shared" si="1"/>
        <v>2754704.6292730528</v>
      </c>
      <c r="L4" s="10">
        <f t="shared" si="1"/>
        <v>2967997.9455506867</v>
      </c>
      <c r="M4" s="10">
        <f t="shared" si="1"/>
        <v>3383273.4386084001</v>
      </c>
      <c r="N4" s="10">
        <f t="shared" si="1"/>
        <v>3887387.6755011175</v>
      </c>
      <c r="O4" s="10">
        <f t="shared" si="1"/>
        <v>4376932.0043825218</v>
      </c>
      <c r="P4" s="10">
        <f t="shared" si="1"/>
        <v>3526894.9894618117</v>
      </c>
      <c r="Q4" s="10">
        <f t="shared" si="1"/>
        <v>3601116.3057174999</v>
      </c>
      <c r="R4" s="10">
        <f t="shared" si="1"/>
        <v>3802531.5785875004</v>
      </c>
      <c r="S4" s="10">
        <f t="shared" si="1"/>
        <v>3966626.9926900002</v>
      </c>
      <c r="T4" s="10">
        <f t="shared" si="1"/>
        <v>4371205.3162458334</v>
      </c>
      <c r="U4" s="10">
        <f t="shared" si="1"/>
        <v>4818807.1753278431</v>
      </c>
      <c r="V4" s="10">
        <f t="shared" si="1"/>
        <v>5439696.3262791596</v>
      </c>
      <c r="W4" s="10">
        <f t="shared" si="1"/>
        <v>5564279.4969654605</v>
      </c>
      <c r="X4" s="11">
        <f t="shared" ref="X4:AE4" si="2">X5+X8+X9</f>
        <v>5809893.1979799997</v>
      </c>
      <c r="Y4" s="11">
        <f t="shared" si="2"/>
        <v>6214497.5969500206</v>
      </c>
      <c r="Z4" s="11">
        <f t="shared" si="2"/>
        <v>6523215.6229599789</v>
      </c>
      <c r="AA4" s="11">
        <f t="shared" si="2"/>
        <v>6408375.5376266195</v>
      </c>
      <c r="AB4" s="11">
        <f t="shared" si="2"/>
        <v>7580229.0623337561</v>
      </c>
      <c r="AC4" s="11">
        <f t="shared" si="2"/>
        <v>8395336.3246499989</v>
      </c>
      <c r="AD4" s="11">
        <f t="shared" si="2"/>
        <v>9471523.8614383619</v>
      </c>
      <c r="AE4" s="11">
        <f t="shared" si="2"/>
        <v>9832955.4541533329</v>
      </c>
    </row>
    <row r="5" spans="1:33" ht="13.4" customHeight="1" x14ac:dyDescent="0.3">
      <c r="A5" s="12" t="s">
        <v>7</v>
      </c>
      <c r="B5" s="8">
        <f t="shared" ref="B5:T5" si="3">SUM(B6:B7)</f>
        <v>695297.70713138138</v>
      </c>
      <c r="C5" s="8">
        <f t="shared" si="3"/>
        <v>855079.84729170799</v>
      </c>
      <c r="D5" s="8">
        <f t="shared" si="3"/>
        <v>1037263.181129921</v>
      </c>
      <c r="E5" s="8">
        <f t="shared" si="3"/>
        <v>1138167.826249419</v>
      </c>
      <c r="F5" s="8">
        <f t="shared" si="3"/>
        <v>1207821.5853219808</v>
      </c>
      <c r="G5" s="8">
        <f t="shared" si="3"/>
        <v>1054493.0427627298</v>
      </c>
      <c r="H5" s="8">
        <f t="shared" si="3"/>
        <v>1193167.3337163909</v>
      </c>
      <c r="I5" s="8">
        <f t="shared" si="3"/>
        <v>1204569.7504345083</v>
      </c>
      <c r="J5" s="8">
        <f t="shared" si="3"/>
        <v>1303881.3816962091</v>
      </c>
      <c r="K5" s="8">
        <f t="shared" si="3"/>
        <v>1394491.5316527251</v>
      </c>
      <c r="L5" s="8">
        <f t="shared" si="3"/>
        <v>1495599.1073378478</v>
      </c>
      <c r="M5" s="8">
        <f t="shared" si="3"/>
        <v>1622980.8723735863</v>
      </c>
      <c r="N5" s="8">
        <f t="shared" si="3"/>
        <v>1850090.4933302349</v>
      </c>
      <c r="O5" s="8">
        <f t="shared" si="3"/>
        <v>2083586.2725925408</v>
      </c>
      <c r="P5" s="8">
        <f t="shared" si="3"/>
        <v>1788969.5691818115</v>
      </c>
      <c r="Q5" s="8">
        <f t="shared" si="3"/>
        <v>1789554.2219474998</v>
      </c>
      <c r="R5" s="13">
        <f t="shared" si="3"/>
        <v>1999611.5808375</v>
      </c>
      <c r="S5" s="13">
        <f t="shared" si="3"/>
        <v>2128779.8500099997</v>
      </c>
      <c r="T5" s="13">
        <f t="shared" si="3"/>
        <v>2146213.9956058334</v>
      </c>
      <c r="U5" s="8">
        <f t="shared" ref="U5:AE5" si="4">SUM(U6:U7)</f>
        <v>2280157.1057253391</v>
      </c>
      <c r="V5" s="8">
        <f t="shared" si="4"/>
        <v>2463633.1969471248</v>
      </c>
      <c r="W5" s="8">
        <f t="shared" si="4"/>
        <v>2678998.6125899991</v>
      </c>
      <c r="X5" s="8">
        <f t="shared" si="4"/>
        <v>2855909.7583900001</v>
      </c>
      <c r="Y5" s="8">
        <f t="shared" si="4"/>
        <v>3217628.0739300009</v>
      </c>
      <c r="Z5" s="8">
        <f t="shared" si="4"/>
        <v>3533478.4090999998</v>
      </c>
      <c r="AA5" s="8">
        <f t="shared" si="4"/>
        <v>3499734.9356466201</v>
      </c>
      <c r="AB5" s="8">
        <f t="shared" si="4"/>
        <v>3759520.319233757</v>
      </c>
      <c r="AC5" s="8">
        <f t="shared" si="4"/>
        <v>4161875.5111899991</v>
      </c>
      <c r="AD5" s="8">
        <f t="shared" si="4"/>
        <v>4685122.1134183621</v>
      </c>
      <c r="AE5" s="8">
        <f t="shared" si="4"/>
        <v>4810991.9639933333</v>
      </c>
    </row>
    <row r="6" spans="1:33" ht="13.4" customHeight="1" x14ac:dyDescent="0.3">
      <c r="A6" s="14" t="s">
        <v>62</v>
      </c>
      <c r="B6" s="8">
        <v>559880.20587001252</v>
      </c>
      <c r="C6" s="8">
        <v>694017.20192425128</v>
      </c>
      <c r="D6" s="8">
        <v>870184.22808305116</v>
      </c>
      <c r="E6" s="8">
        <v>975425.77085706685</v>
      </c>
      <c r="F6" s="8">
        <v>1054538.8514004513</v>
      </c>
      <c r="G6" s="8">
        <v>901243.69918243366</v>
      </c>
      <c r="H6" s="8">
        <v>1026869.6068512247</v>
      </c>
      <c r="I6" s="8">
        <v>1048790.8643361216</v>
      </c>
      <c r="J6" s="8">
        <v>1160449.1308567349</v>
      </c>
      <c r="K6" s="8">
        <v>1182987.6587356436</v>
      </c>
      <c r="L6" s="8">
        <v>1287974.3917064995</v>
      </c>
      <c r="M6" s="8">
        <v>1407258.0293170903</v>
      </c>
      <c r="N6" s="8">
        <v>1621783.73665012</v>
      </c>
      <c r="O6" s="8">
        <v>1850816.8770109608</v>
      </c>
      <c r="P6" s="15">
        <v>1673061.7337518116</v>
      </c>
      <c r="Q6" s="15">
        <v>1671104.3146574998</v>
      </c>
      <c r="R6" s="16">
        <v>1865519.6927175</v>
      </c>
      <c r="S6" s="13">
        <v>2004911.7368599998</v>
      </c>
      <c r="T6" s="8">
        <v>2010218.0013858331</v>
      </c>
      <c r="U6" s="8">
        <v>2137944.1241520392</v>
      </c>
      <c r="V6" s="8">
        <v>2319124.5920304246</v>
      </c>
      <c r="W6" s="8">
        <v>2541924.8224899992</v>
      </c>
      <c r="X6" s="8">
        <v>2746624.7583900001</v>
      </c>
      <c r="Y6" s="8">
        <v>3093913.1237500003</v>
      </c>
      <c r="Z6" s="8">
        <v>3409856.7315400005</v>
      </c>
      <c r="AA6" s="8">
        <v>3399855.8882866199</v>
      </c>
      <c r="AB6" s="8">
        <v>3630160.9679137571</v>
      </c>
      <c r="AC6" s="8">
        <v>4003701.9128699992</v>
      </c>
      <c r="AD6" s="8">
        <v>4541629.8025483619</v>
      </c>
      <c r="AE6" s="8">
        <v>4616591.9639933333</v>
      </c>
    </row>
    <row r="7" spans="1:33" ht="13.4" customHeight="1" x14ac:dyDescent="0.3">
      <c r="A7" s="14" t="s">
        <v>9</v>
      </c>
      <c r="B7" s="8">
        <v>135417.50126136889</v>
      </c>
      <c r="C7" s="8">
        <v>161062.64536745669</v>
      </c>
      <c r="D7" s="8">
        <v>167078.95304686981</v>
      </c>
      <c r="E7" s="8">
        <v>162742.05539235214</v>
      </c>
      <c r="F7" s="8">
        <v>153282.73392152958</v>
      </c>
      <c r="G7" s="8">
        <v>153249.34358029609</v>
      </c>
      <c r="H7" s="8">
        <v>166297.72686516625</v>
      </c>
      <c r="I7" s="8">
        <v>155778.88609838675</v>
      </c>
      <c r="J7" s="8">
        <v>143432.25083947423</v>
      </c>
      <c r="K7" s="8">
        <v>211503.87291708155</v>
      </c>
      <c r="L7" s="8">
        <v>207624.71563134834</v>
      </c>
      <c r="M7" s="8">
        <v>215722.84305649597</v>
      </c>
      <c r="N7" s="8">
        <v>228306.75668011495</v>
      </c>
      <c r="O7" s="8">
        <v>232769.39558158</v>
      </c>
      <c r="P7" s="15">
        <v>115907.83542999995</v>
      </c>
      <c r="Q7" s="15">
        <v>118449.90729</v>
      </c>
      <c r="R7" s="16">
        <v>134091.88811999993</v>
      </c>
      <c r="S7" s="13">
        <v>123868.11315</v>
      </c>
      <c r="T7" s="8">
        <v>135995.99422000002</v>
      </c>
      <c r="U7" s="8">
        <v>142212.98157330003</v>
      </c>
      <c r="V7" s="8">
        <v>144508.60491669996</v>
      </c>
      <c r="W7" s="8">
        <v>137073.79010000001</v>
      </c>
      <c r="X7" s="8">
        <v>109285</v>
      </c>
      <c r="Y7" s="8">
        <v>123714.95018000054</v>
      </c>
      <c r="Z7" s="8">
        <v>123621.67755999946</v>
      </c>
      <c r="AA7" s="8">
        <v>99879.047360000011</v>
      </c>
      <c r="AB7" s="8">
        <v>129359.35131999999</v>
      </c>
      <c r="AC7" s="8">
        <v>158173.59831999996</v>
      </c>
      <c r="AD7" s="8">
        <v>143492.31087000002</v>
      </c>
      <c r="AE7" s="8">
        <v>194400</v>
      </c>
    </row>
    <row r="8" spans="1:33" ht="13.4" customHeight="1" x14ac:dyDescent="0.3">
      <c r="A8" s="12" t="s">
        <v>63</v>
      </c>
      <c r="B8" s="8">
        <v>1165500.5996481443</v>
      </c>
      <c r="C8" s="8">
        <v>926596.70359490148</v>
      </c>
      <c r="D8" s="8">
        <v>871040.87314910674</v>
      </c>
      <c r="E8" s="8">
        <v>847528.71949080518</v>
      </c>
      <c r="F8" s="8">
        <v>871359.38808338321</v>
      </c>
      <c r="G8" s="8">
        <v>813059.02389431046</v>
      </c>
      <c r="H8" s="8">
        <v>878610.05676060542</v>
      </c>
      <c r="I8" s="8">
        <v>926096.76027617347</v>
      </c>
      <c r="J8" s="8">
        <v>1118233.7030850428</v>
      </c>
      <c r="K8" s="8">
        <v>1171956.7608949081</v>
      </c>
      <c r="L8" s="8">
        <v>1344527.0297732854</v>
      </c>
      <c r="M8" s="8">
        <v>1599045.7678955055</v>
      </c>
      <c r="N8" s="8">
        <v>1848281.2355125144</v>
      </c>
      <c r="O8" s="8">
        <v>2087372.2460461049</v>
      </c>
      <c r="P8" s="15">
        <v>1582170.8174100001</v>
      </c>
      <c r="Q8" s="15">
        <v>1659230.0023400004</v>
      </c>
      <c r="R8" s="16">
        <v>1659720</v>
      </c>
      <c r="S8" s="16">
        <v>1670702.7855800004</v>
      </c>
      <c r="T8" s="8">
        <v>2047207.0796099999</v>
      </c>
      <c r="U8" s="8">
        <v>2363589.2069525039</v>
      </c>
      <c r="V8" s="8">
        <v>2814058.5913620349</v>
      </c>
      <c r="W8" s="8">
        <v>2706069.9619354615</v>
      </c>
      <c r="X8" s="8">
        <v>2775552.0000000005</v>
      </c>
      <c r="Y8" s="8">
        <v>2787700.0165900197</v>
      </c>
      <c r="Z8" s="8">
        <v>2744121.8557399795</v>
      </c>
      <c r="AA8" s="8">
        <v>2673559.6511199996</v>
      </c>
      <c r="AB8" s="8">
        <v>3530954.4099399992</v>
      </c>
      <c r="AC8" s="8">
        <v>3918696.6663099998</v>
      </c>
      <c r="AD8" s="8">
        <v>4355827.416410001</v>
      </c>
      <c r="AE8" s="8">
        <v>4492813</v>
      </c>
    </row>
    <row r="9" spans="1:33" ht="13.4" customHeight="1" x14ac:dyDescent="0.3">
      <c r="A9" s="12" t="s">
        <v>11</v>
      </c>
      <c r="B9" s="8">
        <v>132074.87623746932</v>
      </c>
      <c r="C9" s="8">
        <v>167699.09712540661</v>
      </c>
      <c r="D9" s="8">
        <v>187644.7550713669</v>
      </c>
      <c r="E9" s="8">
        <v>253174.11768671576</v>
      </c>
      <c r="F9" s="8">
        <v>326729.67178981606</v>
      </c>
      <c r="G9" s="8">
        <v>313859.13905098586</v>
      </c>
      <c r="H9" s="8">
        <v>316437.21699827397</v>
      </c>
      <c r="I9" s="8">
        <v>310115.56767576176</v>
      </c>
      <c r="J9" s="8">
        <v>303541.17703047208</v>
      </c>
      <c r="K9" s="8">
        <v>188256.33672541988</v>
      </c>
      <c r="L9" s="8">
        <v>127871.80843955388</v>
      </c>
      <c r="M9" s="8">
        <v>161246.79833930821</v>
      </c>
      <c r="N9" s="8">
        <v>189015.94665836816</v>
      </c>
      <c r="O9" s="8">
        <v>205973.48574387573</v>
      </c>
      <c r="P9" s="15">
        <v>155754.60287</v>
      </c>
      <c r="Q9" s="15">
        <v>152332.08142999999</v>
      </c>
      <c r="R9" s="15">
        <v>143199.99775000001</v>
      </c>
      <c r="S9" s="15">
        <v>167144.35709999999</v>
      </c>
      <c r="T9" s="15">
        <v>177784.24103</v>
      </c>
      <c r="U9" s="15">
        <v>175060.86265</v>
      </c>
      <c r="V9" s="15">
        <v>162004.53797</v>
      </c>
      <c r="W9" s="15">
        <v>179210.92243999999</v>
      </c>
      <c r="X9" s="8">
        <v>178431.43958999999</v>
      </c>
      <c r="Y9" s="8">
        <v>209169.50643000001</v>
      </c>
      <c r="Z9" s="8">
        <v>245615.35811999999</v>
      </c>
      <c r="AA9" s="8">
        <v>235080.95086000001</v>
      </c>
      <c r="AB9" s="8">
        <v>289754.33315999998</v>
      </c>
      <c r="AC9" s="8">
        <v>314764.14714999998</v>
      </c>
      <c r="AD9" s="8">
        <v>430574.33160999999</v>
      </c>
      <c r="AE9" s="8">
        <v>529150.49016000004</v>
      </c>
    </row>
    <row r="10" spans="1:33" ht="13.4" customHeight="1" x14ac:dyDescent="0.3">
      <c r="A10" s="9" t="s">
        <v>12</v>
      </c>
      <c r="B10" s="10">
        <f t="shared" ref="B10:AE10" si="5">SUM(B11:B15)</f>
        <v>96582.549956847899</v>
      </c>
      <c r="C10" s="10">
        <f t="shared" si="5"/>
        <v>125340.27086237802</v>
      </c>
      <c r="D10" s="10">
        <f t="shared" si="5"/>
        <v>137931.39265153022</v>
      </c>
      <c r="E10" s="10">
        <f t="shared" si="5"/>
        <v>149393.49633605522</v>
      </c>
      <c r="F10" s="10">
        <f t="shared" si="5"/>
        <v>162328.79696607584</v>
      </c>
      <c r="G10" s="10">
        <f t="shared" si="5"/>
        <v>173502.69789318196</v>
      </c>
      <c r="H10" s="10">
        <f t="shared" si="5"/>
        <v>176729.35750647279</v>
      </c>
      <c r="I10" s="10">
        <f t="shared" si="5"/>
        <v>196452.7038826927</v>
      </c>
      <c r="J10" s="10">
        <f t="shared" si="5"/>
        <v>212627.63973079732</v>
      </c>
      <c r="K10" s="10">
        <f t="shared" si="5"/>
        <v>230242.80817167892</v>
      </c>
      <c r="L10" s="10">
        <f t="shared" si="5"/>
        <v>234898.28827889528</v>
      </c>
      <c r="M10" s="10">
        <f t="shared" si="5"/>
        <v>231125.89382891852</v>
      </c>
      <c r="N10" s="10">
        <f t="shared" si="5"/>
        <v>228539.22746697208</v>
      </c>
      <c r="O10" s="10">
        <f t="shared" si="5"/>
        <v>238355.54331673638</v>
      </c>
      <c r="P10" s="17">
        <f t="shared" si="5"/>
        <v>255268.51767999999</v>
      </c>
      <c r="Q10" s="17">
        <f t="shared" si="5"/>
        <v>266645.0478</v>
      </c>
      <c r="R10" s="17">
        <f t="shared" si="5"/>
        <v>274715.77274000004</v>
      </c>
      <c r="S10" s="17">
        <f t="shared" si="5"/>
        <v>304668.25407000002</v>
      </c>
      <c r="T10" s="17">
        <f t="shared" si="5"/>
        <v>316913.28810000006</v>
      </c>
      <c r="U10" s="17">
        <f t="shared" si="5"/>
        <v>320542.26653000002</v>
      </c>
      <c r="V10" s="17">
        <f t="shared" si="5"/>
        <v>324044.51388999994</v>
      </c>
      <c r="W10" s="17">
        <f t="shared" si="5"/>
        <v>336390.21035000001</v>
      </c>
      <c r="X10" s="10">
        <f t="shared" si="5"/>
        <v>347921.97779999999</v>
      </c>
      <c r="Y10" s="10">
        <f t="shared" si="5"/>
        <v>354957.97308999998</v>
      </c>
      <c r="Z10" s="10">
        <f t="shared" si="5"/>
        <v>364835.10251</v>
      </c>
      <c r="AA10" s="10">
        <f t="shared" si="5"/>
        <v>427779.66129999975</v>
      </c>
      <c r="AB10" s="10">
        <f t="shared" si="5"/>
        <v>455922.09038000001</v>
      </c>
      <c r="AC10" s="10">
        <f t="shared" si="5"/>
        <v>456744.85430000001</v>
      </c>
      <c r="AD10" s="10">
        <f t="shared" si="5"/>
        <v>496609.99102000007</v>
      </c>
      <c r="AE10" s="10">
        <f t="shared" si="5"/>
        <v>618728.00332000002</v>
      </c>
    </row>
    <row r="11" spans="1:33" ht="13.4" customHeight="1" x14ac:dyDescent="0.3">
      <c r="A11" s="12" t="s">
        <v>13</v>
      </c>
      <c r="B11" s="8">
        <v>68115.348868087371</v>
      </c>
      <c r="C11" s="8">
        <v>94967.005244639178</v>
      </c>
      <c r="D11" s="8">
        <v>103701.25473013343</v>
      </c>
      <c r="E11" s="8">
        <v>106203.34594702249</v>
      </c>
      <c r="F11" s="8">
        <v>111285.16895704708</v>
      </c>
      <c r="G11" s="8">
        <v>119524.5634999668</v>
      </c>
      <c r="H11" s="8">
        <v>122468.36619531301</v>
      </c>
      <c r="I11" s="8">
        <v>123349.69793533825</v>
      </c>
      <c r="J11" s="8">
        <v>125939.22193454159</v>
      </c>
      <c r="K11" s="8">
        <v>140952.96421695544</v>
      </c>
      <c r="L11" s="8">
        <v>207222.53203213171</v>
      </c>
      <c r="M11" s="8">
        <v>223017.128062139</v>
      </c>
      <c r="N11" s="8">
        <v>227475.53608178982</v>
      </c>
      <c r="O11" s="8">
        <v>237421.26402443071</v>
      </c>
      <c r="P11" s="15">
        <v>254814.05</v>
      </c>
      <c r="Q11" s="15">
        <f>'cash rocne'!Q11</f>
        <v>266283.84499999997</v>
      </c>
      <c r="R11" s="15">
        <f>'cash rocne'!R11</f>
        <v>274563.90000000002</v>
      </c>
      <c r="S11" s="15">
        <f>'cash rocne'!S11</f>
        <v>304478.44475000002</v>
      </c>
      <c r="T11" s="15">
        <f>'cash rocne'!T11</f>
        <v>316790.29255000001</v>
      </c>
      <c r="U11" s="15">
        <v>320452.54593000002</v>
      </c>
      <c r="V11" s="15">
        <v>324053.22090999997</v>
      </c>
      <c r="W11" s="15">
        <v>336359.08228999999</v>
      </c>
      <c r="X11" s="8">
        <v>347898.82030999998</v>
      </c>
      <c r="Y11" s="8">
        <v>354943.73158999998</v>
      </c>
      <c r="Z11" s="8">
        <v>364822.75851000001</v>
      </c>
      <c r="AA11" s="8">
        <v>427774.33194999979</v>
      </c>
      <c r="AB11" s="8">
        <v>455911.11642999999</v>
      </c>
      <c r="AC11" s="8">
        <v>456735.76896000002</v>
      </c>
      <c r="AD11" s="8">
        <v>496602.23708000005</v>
      </c>
      <c r="AE11" s="8">
        <v>618717.19252000004</v>
      </c>
    </row>
    <row r="12" spans="1:33" ht="13.4" customHeight="1" x14ac:dyDescent="0.3">
      <c r="A12" s="12" t="s">
        <v>14</v>
      </c>
      <c r="B12" s="8">
        <v>567.53302794927959</v>
      </c>
      <c r="C12" s="8">
        <v>1194.9810794662417</v>
      </c>
      <c r="D12" s="8">
        <v>1479.4775788355573</v>
      </c>
      <c r="E12" s="8">
        <v>2335.9845552014867</v>
      </c>
      <c r="F12" s="8">
        <v>2757.0651062205402</v>
      </c>
      <c r="G12" s="8">
        <v>3460.9900355174927</v>
      </c>
      <c r="H12" s="8">
        <v>3488.6327082918406</v>
      </c>
      <c r="I12" s="8">
        <v>3350.1125224058947</v>
      </c>
      <c r="J12" s="8">
        <v>2779.206226183363</v>
      </c>
      <c r="K12" s="8">
        <v>1322.8789152227314</v>
      </c>
      <c r="L12" s="8">
        <v>169.02744041691562</v>
      </c>
      <c r="M12" s="8">
        <v>159.85360419571131</v>
      </c>
      <c r="N12" s="8">
        <v>-17.80050886277634</v>
      </c>
      <c r="O12" s="8">
        <v>22.135210449445662</v>
      </c>
      <c r="P12" s="15">
        <v>13.493229999999999</v>
      </c>
      <c r="Q12" s="15">
        <v>11.737806186551472</v>
      </c>
      <c r="R12" s="15">
        <v>12.43573</v>
      </c>
      <c r="S12" s="15">
        <v>7.5064735403875593</v>
      </c>
      <c r="T12" s="15">
        <v>5.1432318815928175</v>
      </c>
      <c r="U12" s="15">
        <v>2.525222563769812</v>
      </c>
      <c r="V12" s="15">
        <v>-7.4099899999999996</v>
      </c>
      <c r="W12" s="15">
        <v>4.0097500000000004</v>
      </c>
      <c r="X12" s="8">
        <v>0.48724000000000001</v>
      </c>
      <c r="Y12" s="8">
        <v>0.80569999999999997</v>
      </c>
      <c r="Z12" s="8">
        <v>-2.8209999999999999E-2</v>
      </c>
      <c r="AA12" s="8">
        <v>0.14021</v>
      </c>
      <c r="AB12" s="8">
        <v>5.2440000000000001E-2</v>
      </c>
      <c r="AC12" s="8">
        <v>-9.076999999999999E-2</v>
      </c>
      <c r="AD12" s="8">
        <v>0</v>
      </c>
      <c r="AE12" s="8">
        <v>1.2099999999999999E-3</v>
      </c>
    </row>
    <row r="13" spans="1:33" ht="13.4" customHeight="1" x14ac:dyDescent="0.3">
      <c r="A13" s="12" t="s">
        <v>15</v>
      </c>
      <c r="B13" s="8">
        <v>1249.2630950009957</v>
      </c>
      <c r="C13" s="8">
        <v>3774.1485759808802</v>
      </c>
      <c r="D13" s="8">
        <v>1615.2402977494521</v>
      </c>
      <c r="E13" s="8">
        <v>2399.58360884286</v>
      </c>
      <c r="F13" s="8">
        <v>4005.2848117904796</v>
      </c>
      <c r="G13" s="8">
        <v>4743.4258159065257</v>
      </c>
      <c r="H13" s="8">
        <v>4841.5584096793464</v>
      </c>
      <c r="I13" s="8">
        <v>5753.4941196972713</v>
      </c>
      <c r="J13" s="8">
        <v>5007.4297278098638</v>
      </c>
      <c r="K13" s="8">
        <v>2610.7667616012745</v>
      </c>
      <c r="L13" s="8">
        <v>381.51257651198307</v>
      </c>
      <c r="M13" s="8">
        <v>111.68169853282879</v>
      </c>
      <c r="N13" s="8">
        <v>1.3009563168027618</v>
      </c>
      <c r="O13" s="8">
        <v>23.232585806280287</v>
      </c>
      <c r="P13" s="8">
        <v>9.5189900000000005</v>
      </c>
      <c r="Q13" s="15">
        <v>8.4133538134485288</v>
      </c>
      <c r="R13" s="15">
        <v>0</v>
      </c>
      <c r="S13" s="15">
        <v>5.4281264596124386</v>
      </c>
      <c r="T13" s="15">
        <v>2.4555281184071833</v>
      </c>
      <c r="U13" s="15">
        <v>2.0161574362301882</v>
      </c>
      <c r="V13" s="15">
        <v>1.4235999999999995</v>
      </c>
      <c r="W13" s="15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</row>
    <row r="14" spans="1:33" ht="13.4" customHeight="1" x14ac:dyDescent="0.3">
      <c r="A14" s="12" t="s">
        <v>16</v>
      </c>
      <c r="B14" s="8">
        <v>24771.629157538337</v>
      </c>
      <c r="C14" s="8">
        <v>24850.395007634605</v>
      </c>
      <c r="D14" s="8">
        <v>30583.106428666269</v>
      </c>
      <c r="E14" s="8">
        <v>38087.955391024356</v>
      </c>
      <c r="F14" s="8">
        <v>44125.864162849364</v>
      </c>
      <c r="G14" s="8">
        <v>45595.765942707287</v>
      </c>
      <c r="H14" s="8">
        <v>45930.800193188596</v>
      </c>
      <c r="I14" s="8">
        <v>63999.399305251274</v>
      </c>
      <c r="J14" s="8">
        <v>78901.781842262499</v>
      </c>
      <c r="K14" s="8">
        <v>85356.198277899486</v>
      </c>
      <c r="L14" s="8">
        <v>27125.216229834692</v>
      </c>
      <c r="M14" s="8">
        <v>7837.2304640509847</v>
      </c>
      <c r="N14" s="8">
        <v>1080.1909377282082</v>
      </c>
      <c r="O14" s="8">
        <v>888.9114960499237</v>
      </c>
      <c r="P14" s="8">
        <v>431.45545999999996</v>
      </c>
      <c r="Q14" s="15">
        <v>341.05164000000002</v>
      </c>
      <c r="R14" s="15">
        <v>139.43700999999999</v>
      </c>
      <c r="S14" s="15">
        <v>176.87472</v>
      </c>
      <c r="T14" s="15">
        <v>115.39679</v>
      </c>
      <c r="U14" s="15">
        <v>85.179220000000001</v>
      </c>
      <c r="V14" s="15">
        <v>-2.7206299999999999</v>
      </c>
      <c r="W14" s="15">
        <v>22.147310000000001</v>
      </c>
      <c r="X14" s="8">
        <v>19.515250000000002</v>
      </c>
      <c r="Y14" s="8">
        <v>13.4358</v>
      </c>
      <c r="Z14" s="8">
        <v>12.372210000000001</v>
      </c>
      <c r="AA14" s="8">
        <v>5.1891400000000001</v>
      </c>
      <c r="AB14" s="8">
        <v>10.92151</v>
      </c>
      <c r="AC14" s="8">
        <v>9.1761100000000013</v>
      </c>
      <c r="AD14" s="8">
        <v>7.7539400000000001</v>
      </c>
      <c r="AE14" s="8">
        <v>10.80959</v>
      </c>
    </row>
    <row r="15" spans="1:33" ht="13.4" customHeight="1" x14ac:dyDescent="0.3">
      <c r="A15" s="12" t="s">
        <v>17</v>
      </c>
      <c r="B15" s="8">
        <v>1878.7758082719247</v>
      </c>
      <c r="C15" s="8">
        <v>553.74095465710673</v>
      </c>
      <c r="D15" s="8">
        <v>552.31361614552213</v>
      </c>
      <c r="E15" s="8">
        <v>366.62683396401781</v>
      </c>
      <c r="F15" s="8">
        <v>155.41392816835955</v>
      </c>
      <c r="G15" s="8">
        <v>177.95259908384784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4.9710000000000001</v>
      </c>
      <c r="X15" s="8">
        <v>3.1549999999999998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</row>
    <row r="16" spans="1:33" ht="13.4" customHeight="1" x14ac:dyDescent="0.3">
      <c r="A16" s="9" t="s">
        <v>18</v>
      </c>
      <c r="B16" s="10">
        <f>B17+B18+B28+B31+B37</f>
        <v>2403671.9127826458</v>
      </c>
      <c r="C16" s="10">
        <f t="shared" ref="C16:AE16" si="6">C17+C18+C28+C31+C37</f>
        <v>2454781.3414937262</v>
      </c>
      <c r="D16" s="10">
        <f t="shared" si="6"/>
        <v>2555206.1912026163</v>
      </c>
      <c r="E16" s="10">
        <f t="shared" si="6"/>
        <v>2851394.9812699989</v>
      </c>
      <c r="F16" s="10">
        <f t="shared" si="6"/>
        <v>2908583.9217835106</v>
      </c>
      <c r="G16" s="10">
        <f t="shared" si="6"/>
        <v>3291898.4236410409</v>
      </c>
      <c r="H16" s="10">
        <f t="shared" si="6"/>
        <v>3531106.8084468567</v>
      </c>
      <c r="I16" s="10">
        <f t="shared" si="6"/>
        <v>3893792.5857654512</v>
      </c>
      <c r="J16" s="10">
        <f t="shared" si="6"/>
        <v>4556023.148436565</v>
      </c>
      <c r="K16" s="10">
        <f t="shared" si="6"/>
        <v>5278465.1727574179</v>
      </c>
      <c r="L16" s="10">
        <f t="shared" si="6"/>
        <v>5964904.6076010754</v>
      </c>
      <c r="M16" s="10">
        <f t="shared" si="6"/>
        <v>5996551.2147175185</v>
      </c>
      <c r="N16" s="10">
        <f t="shared" si="6"/>
        <v>6645150.7455261257</v>
      </c>
      <c r="O16" s="10">
        <f t="shared" si="6"/>
        <v>6782918.8429881446</v>
      </c>
      <c r="P16" s="10">
        <f t="shared" si="6"/>
        <v>6337332.9913796252</v>
      </c>
      <c r="Q16" s="10">
        <f t="shared" si="6"/>
        <v>6471865.4482499994</v>
      </c>
      <c r="R16" s="10">
        <f t="shared" si="6"/>
        <v>7083275.0809999993</v>
      </c>
      <c r="S16" s="10">
        <f t="shared" si="6"/>
        <v>6680032.4834000003</v>
      </c>
      <c r="T16" s="10">
        <f t="shared" si="6"/>
        <v>7077668.3390499996</v>
      </c>
      <c r="U16" s="10">
        <f t="shared" si="6"/>
        <v>7435664.9422000004</v>
      </c>
      <c r="V16" s="10">
        <f t="shared" si="6"/>
        <v>7928820.2059600009</v>
      </c>
      <c r="W16" s="10">
        <f t="shared" si="6"/>
        <v>8003332.9539300017</v>
      </c>
      <c r="X16" s="10">
        <f t="shared" si="6"/>
        <v>8612609.0691399965</v>
      </c>
      <c r="Y16" s="10">
        <f t="shared" si="6"/>
        <v>9138870.13858</v>
      </c>
      <c r="Z16" s="10">
        <f t="shared" si="6"/>
        <v>9775484.2639000006</v>
      </c>
      <c r="AA16" s="10">
        <f t="shared" si="6"/>
        <v>9619480.9252199996</v>
      </c>
      <c r="AB16" s="10">
        <f t="shared" si="6"/>
        <v>10490295.17856</v>
      </c>
      <c r="AC16" s="10">
        <f t="shared" si="6"/>
        <v>11709445.156740002</v>
      </c>
      <c r="AD16" s="10">
        <f t="shared" si="6"/>
        <v>12978936.019970002</v>
      </c>
      <c r="AE16" s="10">
        <f t="shared" si="6"/>
        <v>13297060.371299997</v>
      </c>
    </row>
    <row r="17" spans="1:31" ht="13.4" customHeight="1" x14ac:dyDescent="0.3">
      <c r="A17" s="12" t="s">
        <v>19</v>
      </c>
      <c r="B17" s="8">
        <v>1616257.8033061144</v>
      </c>
      <c r="C17" s="8">
        <v>1636193.6931786498</v>
      </c>
      <c r="D17" s="8">
        <v>1721510.5016470831</v>
      </c>
      <c r="E17" s="8">
        <v>1953998.1437744799</v>
      </c>
      <c r="F17" s="8">
        <v>1919306.1509254475</v>
      </c>
      <c r="G17" s="8">
        <v>2167612.9025951</v>
      </c>
      <c r="H17" s="8">
        <v>2454269.5055068713</v>
      </c>
      <c r="I17" s="8">
        <v>2581828.9475257248</v>
      </c>
      <c r="J17" s="8">
        <v>3031372.3541200287</v>
      </c>
      <c r="K17" s="8">
        <v>3506944.5222551939</v>
      </c>
      <c r="L17" s="8">
        <v>3879694.3650414934</v>
      </c>
      <c r="M17" s="8">
        <v>4103743.1157203065</v>
      </c>
      <c r="N17" s="8">
        <v>4147091.0495847464</v>
      </c>
      <c r="O17" s="8">
        <v>4621417.8142994018</v>
      </c>
      <c r="P17" s="8">
        <v>4221288.6798099978</v>
      </c>
      <c r="Q17" s="8">
        <v>4182100.5600299989</v>
      </c>
      <c r="R17" s="16">
        <v>4710913.9270399995</v>
      </c>
      <c r="S17" s="15">
        <v>4327701.6743700011</v>
      </c>
      <c r="T17" s="15">
        <v>4696140.9682200002</v>
      </c>
      <c r="U17" s="15">
        <v>5021132.3826400004</v>
      </c>
      <c r="V17" s="15">
        <v>5420172.8426800016</v>
      </c>
      <c r="W17" s="15">
        <v>5418876.0898900013</v>
      </c>
      <c r="X17" s="8">
        <v>5916502.2110999972</v>
      </c>
      <c r="Y17" s="8">
        <v>6316156.4096599994</v>
      </c>
      <c r="Z17" s="8">
        <v>6830155.3501900015</v>
      </c>
      <c r="AA17" s="8">
        <v>6820217.3922100011</v>
      </c>
      <c r="AB17" s="8">
        <v>7494067.5246200012</v>
      </c>
      <c r="AC17" s="8">
        <v>8555713.1658000015</v>
      </c>
      <c r="AD17" s="8">
        <v>9732959.8010000028</v>
      </c>
      <c r="AE17" s="8">
        <v>9914695.8221099973</v>
      </c>
    </row>
    <row r="18" spans="1:31" ht="13.4" customHeight="1" x14ac:dyDescent="0.3">
      <c r="A18" s="12" t="s">
        <v>20</v>
      </c>
      <c r="B18" s="8">
        <f t="shared" ref="B18:N18" si="7">SUM(B19:B24)</f>
        <v>677146.56649040687</v>
      </c>
      <c r="C18" s="8">
        <f t="shared" si="7"/>
        <v>708393.69624709559</v>
      </c>
      <c r="D18" s="8">
        <f t="shared" si="7"/>
        <v>717277.49755593168</v>
      </c>
      <c r="E18" s="8">
        <f t="shared" si="7"/>
        <v>768127.44603133528</v>
      </c>
      <c r="F18" s="8">
        <f t="shared" si="7"/>
        <v>857808.88601042284</v>
      </c>
      <c r="G18" s="8">
        <f t="shared" si="7"/>
        <v>970932.80430392362</v>
      </c>
      <c r="H18" s="8">
        <f t="shared" si="7"/>
        <v>922245.55053077068</v>
      </c>
      <c r="I18" s="8">
        <f t="shared" si="7"/>
        <v>1085110.7669215959</v>
      </c>
      <c r="J18" s="8">
        <f t="shared" si="7"/>
        <v>1267867.793177322</v>
      </c>
      <c r="K18" s="8">
        <f t="shared" si="7"/>
        <v>1499300.2828835556</v>
      </c>
      <c r="L18" s="8">
        <f t="shared" si="7"/>
        <v>1804434.114861913</v>
      </c>
      <c r="M18" s="8">
        <f t="shared" si="7"/>
        <v>1589205.236527916</v>
      </c>
      <c r="N18" s="8">
        <f t="shared" si="7"/>
        <v>2171274.4599990039</v>
      </c>
      <c r="O18" s="8">
        <f t="shared" ref="O18:AE18" si="8">SUM(O19:O27)</f>
        <v>1809242.8287352647</v>
      </c>
      <c r="P18" s="8">
        <f t="shared" si="8"/>
        <v>1761226.8184396271</v>
      </c>
      <c r="Q18" s="8">
        <f t="shared" si="8"/>
        <v>1930805.2447600001</v>
      </c>
      <c r="R18" s="15">
        <f t="shared" si="8"/>
        <v>1998447.5077299997</v>
      </c>
      <c r="S18" s="15">
        <f t="shared" si="8"/>
        <v>1973339.5140600002</v>
      </c>
      <c r="T18" s="15">
        <f t="shared" si="8"/>
        <v>1985246.1687100001</v>
      </c>
      <c r="U18" s="15">
        <f t="shared" si="8"/>
        <v>2014993.34681</v>
      </c>
      <c r="V18" s="15">
        <f t="shared" si="8"/>
        <v>2108223.6376399999</v>
      </c>
      <c r="W18" s="15">
        <f t="shared" si="8"/>
        <v>2173885.1055600005</v>
      </c>
      <c r="X18" s="8">
        <f t="shared" si="8"/>
        <v>2250888.3662800007</v>
      </c>
      <c r="Y18" s="8">
        <f t="shared" si="8"/>
        <v>2315349.0416700006</v>
      </c>
      <c r="Z18" s="8">
        <f t="shared" si="8"/>
        <v>2373260.8305199994</v>
      </c>
      <c r="AA18" s="8">
        <f t="shared" si="8"/>
        <v>2233541.6381700002</v>
      </c>
      <c r="AB18" s="8">
        <f t="shared" si="8"/>
        <v>2399190.9248399995</v>
      </c>
      <c r="AC18" s="8">
        <f t="shared" si="8"/>
        <v>2531013.8439999996</v>
      </c>
      <c r="AD18" s="8">
        <f t="shared" si="8"/>
        <v>2600046.7049000002</v>
      </c>
      <c r="AE18" s="8">
        <f t="shared" si="8"/>
        <v>2700284.3146899999</v>
      </c>
    </row>
    <row r="19" spans="1:31" ht="13.4" customHeight="1" x14ac:dyDescent="0.3">
      <c r="A19" s="14" t="s">
        <v>21</v>
      </c>
      <c r="B19" s="8">
        <v>403868.93164044345</v>
      </c>
      <c r="C19" s="8">
        <v>404861.75484066922</v>
      </c>
      <c r="D19" s="8">
        <v>434521.24153853819</v>
      </c>
      <c r="E19" s="8">
        <v>443513.2423395075</v>
      </c>
      <c r="F19" s="8">
        <v>499925.10815408611</v>
      </c>
      <c r="G19" s="8">
        <v>616536.85677620675</v>
      </c>
      <c r="H19" s="8">
        <v>582565.05322810856</v>
      </c>
      <c r="I19" s="8">
        <v>695975.76897397602</v>
      </c>
      <c r="J19" s="8">
        <v>870162.08878941776</v>
      </c>
      <c r="K19" s="8">
        <v>1008702.3590320653</v>
      </c>
      <c r="L19" s="8">
        <v>1046186.5962955585</v>
      </c>
      <c r="M19" s="8">
        <v>1089944.596282281</v>
      </c>
      <c r="N19" s="8">
        <v>1117942.9500796653</v>
      </c>
      <c r="O19" s="8">
        <v>1185457.9068784439</v>
      </c>
      <c r="P19" s="8">
        <v>1046500.05704984</v>
      </c>
      <c r="Q19" s="8">
        <v>1032131.77994</v>
      </c>
      <c r="R19" s="15">
        <v>1071160.82023</v>
      </c>
      <c r="S19" s="15">
        <v>1036456.1006</v>
      </c>
      <c r="T19" s="15">
        <v>1045406.4900400001</v>
      </c>
      <c r="U19" s="15">
        <v>1076853.4510300001</v>
      </c>
      <c r="V19" s="15">
        <v>1139491.08766</v>
      </c>
      <c r="W19" s="15">
        <v>1194245.5690100002</v>
      </c>
      <c r="X19" s="8">
        <v>1229541.6646400003</v>
      </c>
      <c r="Y19" s="8">
        <v>1266852.7793900003</v>
      </c>
      <c r="Z19" s="8">
        <v>1288894.4880499998</v>
      </c>
      <c r="AA19" s="8">
        <v>1196253.5049000001</v>
      </c>
      <c r="AB19" s="8">
        <v>1237044.4437599995</v>
      </c>
      <c r="AC19" s="8">
        <v>1294143.4468799999</v>
      </c>
      <c r="AD19" s="8">
        <v>1315052.5247499999</v>
      </c>
      <c r="AE19" s="8">
        <v>1352021.7734699999</v>
      </c>
    </row>
    <row r="20" spans="1:31" ht="13.4" customHeight="1" x14ac:dyDescent="0.3">
      <c r="A20" s="14" t="s">
        <v>22</v>
      </c>
      <c r="B20" s="8">
        <v>119802.4580790679</v>
      </c>
      <c r="C20" s="8">
        <v>144503.28094071563</v>
      </c>
      <c r="D20" s="8">
        <v>121535.39559085177</v>
      </c>
      <c r="E20" s="8">
        <v>130070.96286363938</v>
      </c>
      <c r="F20" s="8">
        <v>159331.22064894112</v>
      </c>
      <c r="G20" s="8">
        <v>142707.50495386045</v>
      </c>
      <c r="H20" s="8">
        <v>131668.34678749254</v>
      </c>
      <c r="I20" s="8">
        <v>123776.47328155082</v>
      </c>
      <c r="J20" s="8">
        <v>111646.30689902407</v>
      </c>
      <c r="K20" s="8">
        <v>139657.05304753367</v>
      </c>
      <c r="L20" s="8">
        <v>195203.18886476796</v>
      </c>
      <c r="M20" s="8">
        <v>168968.01149638183</v>
      </c>
      <c r="N20" s="8">
        <v>200571.34364668393</v>
      </c>
      <c r="O20" s="8">
        <v>219790.69078045673</v>
      </c>
      <c r="P20" s="8">
        <v>197023.85564987652</v>
      </c>
      <c r="Q20" s="8">
        <v>196880.56087000002</v>
      </c>
      <c r="R20" s="15">
        <v>204797.41277999998</v>
      </c>
      <c r="S20" s="18">
        <v>195046.15164000003</v>
      </c>
      <c r="T20" s="18">
        <v>201316.89565000002</v>
      </c>
      <c r="U20" s="18">
        <v>201830.85099999994</v>
      </c>
      <c r="V20" s="18">
        <v>205242.02816999998</v>
      </c>
      <c r="W20" s="18">
        <v>209461.08855000004</v>
      </c>
      <c r="X20" s="8">
        <v>212300.54623000009</v>
      </c>
      <c r="Y20" s="8">
        <v>221152.87845999992</v>
      </c>
      <c r="Z20" s="8">
        <v>217897.54800000004</v>
      </c>
      <c r="AA20" s="8">
        <v>207836.15420000002</v>
      </c>
      <c r="AB20" s="8">
        <v>215507.22308999998</v>
      </c>
      <c r="AC20" s="8">
        <v>237907.41753999997</v>
      </c>
      <c r="AD20" s="8">
        <v>256028.68348000001</v>
      </c>
      <c r="AE20" s="8">
        <v>232299.74083000002</v>
      </c>
    </row>
    <row r="21" spans="1:31" ht="13.4" customHeight="1" x14ac:dyDescent="0.3">
      <c r="A21" s="14" t="s">
        <v>23</v>
      </c>
      <c r="B21" s="8">
        <v>44720.799292969532</v>
      </c>
      <c r="C21" s="8">
        <v>42090.064370643304</v>
      </c>
      <c r="D21" s="8">
        <v>35666.543167363729</v>
      </c>
      <c r="E21" s="8">
        <v>31983.166359622905</v>
      </c>
      <c r="F21" s="8">
        <v>39843.329756688574</v>
      </c>
      <c r="G21" s="8">
        <v>43372.993305450451</v>
      </c>
      <c r="H21" s="8">
        <v>44714.455258580623</v>
      </c>
      <c r="I21" s="8">
        <v>44456.400929429721</v>
      </c>
      <c r="J21" s="8">
        <v>54060.224981743348</v>
      </c>
      <c r="K21" s="8">
        <v>67494.169857929999</v>
      </c>
      <c r="L21" s="8">
        <v>65871.294584080184</v>
      </c>
      <c r="M21" s="8">
        <v>64702.795804288638</v>
      </c>
      <c r="N21" s="8">
        <v>66332.941742680749</v>
      </c>
      <c r="O21" s="8">
        <v>63885.525204033052</v>
      </c>
      <c r="P21" s="8">
        <v>58144.879920005304</v>
      </c>
      <c r="Q21" s="8">
        <v>55832.499919999995</v>
      </c>
      <c r="R21" s="15">
        <v>57653.185590000001</v>
      </c>
      <c r="S21" s="18">
        <v>56081.828750000001</v>
      </c>
      <c r="T21" s="18">
        <v>55727.989770000007</v>
      </c>
      <c r="U21" s="18">
        <v>55430.68988000002</v>
      </c>
      <c r="V21" s="18">
        <v>57247.321389999997</v>
      </c>
      <c r="W21" s="18">
        <v>56718.196940000002</v>
      </c>
      <c r="X21" s="8">
        <v>57291.294820000003</v>
      </c>
      <c r="Y21" s="8">
        <v>59646.296429999995</v>
      </c>
      <c r="Z21" s="8">
        <v>59350.128290000022</v>
      </c>
      <c r="AA21" s="8">
        <v>57066.298509999986</v>
      </c>
      <c r="AB21" s="8">
        <v>55003.153540000007</v>
      </c>
      <c r="AC21" s="8">
        <v>56343.800469999995</v>
      </c>
      <c r="AD21" s="8">
        <v>52897.642440000011</v>
      </c>
      <c r="AE21" s="8">
        <v>55801.913319999992</v>
      </c>
    </row>
    <row r="22" spans="1:31" ht="13.4" customHeight="1" x14ac:dyDescent="0.3">
      <c r="A22" s="14" t="s">
        <v>24</v>
      </c>
      <c r="B22" s="8">
        <v>12696.608975635663</v>
      </c>
      <c r="C22" s="8">
        <v>14028.935966274979</v>
      </c>
      <c r="D22" s="8">
        <v>13744.355588196246</v>
      </c>
      <c r="E22" s="8">
        <v>12366.281090752173</v>
      </c>
      <c r="F22" s="8">
        <v>13027.922239261767</v>
      </c>
      <c r="G22" s="8">
        <v>12277.792169554536</v>
      </c>
      <c r="H22" s="8">
        <v>9624.893789417778</v>
      </c>
      <c r="I22" s="8">
        <v>5136.7852486224529</v>
      </c>
      <c r="J22" s="8">
        <v>4007.4596378543451</v>
      </c>
      <c r="K22" s="8">
        <v>4230.8704806479445</v>
      </c>
      <c r="L22" s="8">
        <v>4103.3292455022247</v>
      </c>
      <c r="M22" s="8">
        <v>3713.2027418176981</v>
      </c>
      <c r="N22" s="8">
        <v>3701.8368777799906</v>
      </c>
      <c r="O22" s="8">
        <v>3931.0692624311223</v>
      </c>
      <c r="P22" s="8">
        <v>3680.0180800869684</v>
      </c>
      <c r="Q22" s="8">
        <v>4299.5607799999998</v>
      </c>
      <c r="R22" s="15">
        <v>4042.5214700000006</v>
      </c>
      <c r="S22" s="18">
        <v>4150.5793200000007</v>
      </c>
      <c r="T22" s="18">
        <v>4033.2267099999999</v>
      </c>
      <c r="U22" s="18">
        <v>4233.671409999999</v>
      </c>
      <c r="V22" s="18">
        <v>4428.1483199999993</v>
      </c>
      <c r="W22" s="18">
        <v>4594.7001600000003</v>
      </c>
      <c r="X22" s="8">
        <v>4148.23531</v>
      </c>
      <c r="Y22" s="8">
        <v>4702.3050000000003</v>
      </c>
      <c r="Z22" s="8">
        <v>4753.7609799999991</v>
      </c>
      <c r="AA22" s="8">
        <v>4622.1717099999987</v>
      </c>
      <c r="AB22" s="8">
        <v>5107.3286799999996</v>
      </c>
      <c r="AC22" s="8">
        <v>5219.6114199999993</v>
      </c>
      <c r="AD22" s="8">
        <v>5068.7261299999991</v>
      </c>
      <c r="AE22" s="8">
        <v>4983.5142699999988</v>
      </c>
    </row>
    <row r="23" spans="1:31" ht="13.4" customHeight="1" x14ac:dyDescent="0.3">
      <c r="A23" s="14" t="s">
        <v>25</v>
      </c>
      <c r="B23" s="8">
        <v>96057.76850229039</v>
      </c>
      <c r="C23" s="8">
        <v>102909.66012879243</v>
      </c>
      <c r="D23" s="8">
        <v>111809.96167098187</v>
      </c>
      <c r="E23" s="8">
        <v>150193.79337781318</v>
      </c>
      <c r="F23" s="8">
        <v>145681.30521144526</v>
      </c>
      <c r="G23" s="8">
        <v>156037.65709885149</v>
      </c>
      <c r="H23" s="8">
        <v>153672.80146717117</v>
      </c>
      <c r="I23" s="8">
        <v>215765.33848801695</v>
      </c>
      <c r="J23" s="8">
        <v>227991.7128692824</v>
      </c>
      <c r="K23" s="8">
        <v>279215.83046537876</v>
      </c>
      <c r="L23" s="8">
        <v>493069.70587200427</v>
      </c>
      <c r="M23" s="8">
        <v>261876.63020314675</v>
      </c>
      <c r="N23" s="8">
        <v>782725.38765219401</v>
      </c>
      <c r="O23" s="8">
        <v>324635.88121323241</v>
      </c>
      <c r="P23" s="8">
        <v>436472.31452001008</v>
      </c>
      <c r="Q23" s="8">
        <v>601872.6825900001</v>
      </c>
      <c r="R23" s="15">
        <v>622918.17559999996</v>
      </c>
      <c r="S23" s="18">
        <v>640366.45522999996</v>
      </c>
      <c r="T23" s="18">
        <v>636346.08305000002</v>
      </c>
      <c r="U23" s="18">
        <v>639964.99543000001</v>
      </c>
      <c r="V23" s="18">
        <v>664900.84132999997</v>
      </c>
      <c r="W23" s="18">
        <v>672080.69939999992</v>
      </c>
      <c r="X23" s="8">
        <v>710688.06851999986</v>
      </c>
      <c r="Y23" s="8">
        <v>727645.28799000022</v>
      </c>
      <c r="Z23" s="8">
        <v>766577.13754000003</v>
      </c>
      <c r="AA23" s="8">
        <v>732026.26773999992</v>
      </c>
      <c r="AB23" s="8">
        <v>851554.10416999971</v>
      </c>
      <c r="AC23" s="8">
        <v>901197.60029999982</v>
      </c>
      <c r="AD23" s="8">
        <v>936552.02467999991</v>
      </c>
      <c r="AE23" s="8">
        <v>1021078.1292499996</v>
      </c>
    </row>
    <row r="24" spans="1:31" ht="13.4" customHeight="1" x14ac:dyDescent="0.3">
      <c r="A24" s="14" t="s">
        <v>26</v>
      </c>
      <c r="B24" s="19" t="s">
        <v>1</v>
      </c>
      <c r="C24" s="19" t="s">
        <v>1</v>
      </c>
      <c r="D24" s="19" t="s">
        <v>1</v>
      </c>
      <c r="E24" s="19" t="s">
        <v>1</v>
      </c>
      <c r="F24" s="19" t="s">
        <v>1</v>
      </c>
      <c r="G24" s="19" t="s">
        <v>1</v>
      </c>
      <c r="H24" s="19" t="s">
        <v>1</v>
      </c>
      <c r="I24" s="19" t="s">
        <v>1</v>
      </c>
      <c r="J24" s="19" t="s">
        <v>1</v>
      </c>
      <c r="K24" s="19" t="s">
        <v>1</v>
      </c>
      <c r="L24" s="19" t="s">
        <v>1</v>
      </c>
      <c r="M24" s="19" t="s">
        <v>1</v>
      </c>
      <c r="N24" s="19" t="s">
        <v>1</v>
      </c>
      <c r="O24" s="8">
        <v>4660.9139417686893</v>
      </c>
      <c r="P24" s="8">
        <v>7532.2981800869675</v>
      </c>
      <c r="Q24" s="8">
        <v>15540.678180000001</v>
      </c>
      <c r="R24" s="15">
        <v>15928.137760000001</v>
      </c>
      <c r="S24" s="15">
        <v>16800.163070000002</v>
      </c>
      <c r="T24" s="15">
        <v>16552.759409999999</v>
      </c>
      <c r="U24" s="15">
        <v>13942.635179999996</v>
      </c>
      <c r="V24" s="15">
        <v>13342.18634</v>
      </c>
      <c r="W24" s="15">
        <v>11855.44809</v>
      </c>
      <c r="X24" s="8">
        <v>11175.49691</v>
      </c>
      <c r="Y24" s="8">
        <v>10949.242489999999</v>
      </c>
      <c r="Z24" s="8">
        <v>12333.721840000002</v>
      </c>
      <c r="AA24" s="8">
        <v>11884.801459999999</v>
      </c>
      <c r="AB24" s="8">
        <v>10014.616400000001</v>
      </c>
      <c r="AC24" s="8">
        <v>11597.070300000001</v>
      </c>
      <c r="AD24" s="8">
        <v>13138.471909999998</v>
      </c>
      <c r="AE24" s="8">
        <v>12777.880029999998</v>
      </c>
    </row>
    <row r="25" spans="1:31" ht="13.4" customHeight="1" x14ac:dyDescent="0.3">
      <c r="A25" s="14" t="s">
        <v>27</v>
      </c>
      <c r="B25" s="19" t="s">
        <v>1</v>
      </c>
      <c r="C25" s="19" t="s">
        <v>1</v>
      </c>
      <c r="D25" s="19" t="s">
        <v>1</v>
      </c>
      <c r="E25" s="19" t="s">
        <v>1</v>
      </c>
      <c r="F25" s="19" t="s">
        <v>1</v>
      </c>
      <c r="G25" s="19" t="s">
        <v>1</v>
      </c>
      <c r="H25" s="19" t="s">
        <v>1</v>
      </c>
      <c r="I25" s="19" t="s">
        <v>1</v>
      </c>
      <c r="J25" s="19" t="s">
        <v>1</v>
      </c>
      <c r="K25" s="19" t="s">
        <v>1</v>
      </c>
      <c r="L25" s="19" t="s">
        <v>1</v>
      </c>
      <c r="M25" s="19" t="s">
        <v>1</v>
      </c>
      <c r="N25" s="19" t="s">
        <v>1</v>
      </c>
      <c r="O25" s="8">
        <v>6409.7952648485034</v>
      </c>
      <c r="P25" s="8">
        <v>11034.631389856606</v>
      </c>
      <c r="Q25" s="8">
        <v>23508.38329999999</v>
      </c>
      <c r="R25" s="15">
        <v>21359.551790000001</v>
      </c>
      <c r="S25" s="18">
        <v>23465.13925</v>
      </c>
      <c r="T25" s="18">
        <v>25177.591510000002</v>
      </c>
      <c r="U25" s="18">
        <v>22333.769540000001</v>
      </c>
      <c r="V25" s="18">
        <v>23171.093500000003</v>
      </c>
      <c r="W25" s="18">
        <v>24518.134549999999</v>
      </c>
      <c r="X25" s="8">
        <v>25638.364989999998</v>
      </c>
      <c r="Y25" s="8">
        <v>24052.941009999991</v>
      </c>
      <c r="Z25" s="8">
        <v>23072.441199999997</v>
      </c>
      <c r="AA25" s="8">
        <v>23566.569589999999</v>
      </c>
      <c r="AB25" s="8">
        <v>24701.802639999998</v>
      </c>
      <c r="AC25" s="8">
        <v>24343.003249999998</v>
      </c>
      <c r="AD25" s="8">
        <v>21109.318210000005</v>
      </c>
      <c r="AE25" s="8">
        <v>21127.798239999996</v>
      </c>
    </row>
    <row r="26" spans="1:31" ht="13.4" customHeight="1" x14ac:dyDescent="0.3">
      <c r="A26" s="14" t="s">
        <v>28</v>
      </c>
      <c r="B26" s="19" t="s">
        <v>1</v>
      </c>
      <c r="C26" s="19" t="s">
        <v>1</v>
      </c>
      <c r="D26" s="19" t="s">
        <v>1</v>
      </c>
      <c r="E26" s="19" t="s">
        <v>1</v>
      </c>
      <c r="F26" s="19" t="s">
        <v>1</v>
      </c>
      <c r="G26" s="19" t="s">
        <v>1</v>
      </c>
      <c r="H26" s="19" t="s">
        <v>1</v>
      </c>
      <c r="I26" s="19" t="s">
        <v>1</v>
      </c>
      <c r="J26" s="19" t="s">
        <v>1</v>
      </c>
      <c r="K26" s="19" t="s">
        <v>1</v>
      </c>
      <c r="L26" s="19" t="s">
        <v>1</v>
      </c>
      <c r="M26" s="19" t="s">
        <v>1</v>
      </c>
      <c r="N26" s="19" t="s">
        <v>1</v>
      </c>
      <c r="O26" s="8">
        <v>471.04619005013774</v>
      </c>
      <c r="P26" s="8">
        <v>838.76364986456861</v>
      </c>
      <c r="Q26" s="8">
        <v>739.09917999999993</v>
      </c>
      <c r="R26" s="15">
        <v>587.70251000000007</v>
      </c>
      <c r="S26" s="18">
        <v>973.09619999999984</v>
      </c>
      <c r="T26" s="18">
        <v>685.13256999999999</v>
      </c>
      <c r="U26" s="18">
        <v>403.28334000000012</v>
      </c>
      <c r="V26" s="18">
        <v>400.93092999999999</v>
      </c>
      <c r="W26" s="18">
        <v>411.26886000000002</v>
      </c>
      <c r="X26" s="8">
        <v>104.69486000000002</v>
      </c>
      <c r="Y26" s="8">
        <v>347.3109</v>
      </c>
      <c r="Z26" s="8">
        <v>381.60461999999995</v>
      </c>
      <c r="AA26" s="8">
        <v>285.87006000000002</v>
      </c>
      <c r="AB26" s="8">
        <v>258.25256000000002</v>
      </c>
      <c r="AC26" s="8">
        <v>261.89383999999995</v>
      </c>
      <c r="AD26" s="8">
        <v>199.31329999999997</v>
      </c>
      <c r="AE26" s="8">
        <v>193.56527999999997</v>
      </c>
    </row>
    <row r="27" spans="1:31" ht="13.4" customHeight="1" x14ac:dyDescent="0.3">
      <c r="A27" s="14" t="s">
        <v>29</v>
      </c>
      <c r="B27" s="19">
        <v>1008.0078005709354</v>
      </c>
      <c r="C27" s="19">
        <v>967.72319591050916</v>
      </c>
      <c r="D27" s="19">
        <v>284.5484929960831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8">
        <v>0</v>
      </c>
      <c r="P27" s="8">
        <v>0</v>
      </c>
      <c r="Q27" s="8">
        <v>0</v>
      </c>
      <c r="R27" s="15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</row>
    <row r="28" spans="1:31" ht="13.4" customHeight="1" x14ac:dyDescent="0.3">
      <c r="A28" s="12" t="s">
        <v>30</v>
      </c>
      <c r="B28" s="8">
        <f>B29+B30</f>
        <v>31969.959503418966</v>
      </c>
      <c r="C28" s="8">
        <f t="shared" ref="C28:E28" si="9">C29+C30</f>
        <v>31890.758812985459</v>
      </c>
      <c r="D28" s="8">
        <f t="shared" si="9"/>
        <v>28771.459868552083</v>
      </c>
      <c r="E28" s="8">
        <f t="shared" si="9"/>
        <v>27904.799840669188</v>
      </c>
      <c r="F28" s="8">
        <f>SUM(F29,F30)</f>
        <v>28774.945230033853</v>
      </c>
      <c r="G28" s="8">
        <f t="shared" ref="G28:AE28" si="10">SUM(G29,G30)</f>
        <v>29380.833831242118</v>
      </c>
      <c r="H28" s="8">
        <f t="shared" si="10"/>
        <v>31181.769899754359</v>
      </c>
      <c r="I28" s="8">
        <f t="shared" si="10"/>
        <v>100121.35696740355</v>
      </c>
      <c r="J28" s="8">
        <f t="shared" si="10"/>
        <v>118791.21025028215</v>
      </c>
      <c r="K28" s="8">
        <f t="shared" si="10"/>
        <v>122918.04421429994</v>
      </c>
      <c r="L28" s="8">
        <f t="shared" si="10"/>
        <v>121156.01141870808</v>
      </c>
      <c r="M28" s="8">
        <f t="shared" si="10"/>
        <v>129085.1092079931</v>
      </c>
      <c r="N28" s="8">
        <f t="shared" si="10"/>
        <v>138228.24138617804</v>
      </c>
      <c r="O28" s="8">
        <f t="shared" si="10"/>
        <v>155113.92152957577</v>
      </c>
      <c r="P28" s="8">
        <f t="shared" si="10"/>
        <v>158102.20200000002</v>
      </c>
      <c r="Q28" s="8">
        <f t="shared" si="10"/>
        <v>159874.99000000002</v>
      </c>
      <c r="R28" s="8">
        <f t="shared" si="10"/>
        <v>164707.39800000002</v>
      </c>
      <c r="S28" s="8">
        <f t="shared" si="10"/>
        <v>172162</v>
      </c>
      <c r="T28" s="8">
        <f t="shared" si="10"/>
        <v>177709.68716</v>
      </c>
      <c r="U28" s="8">
        <f t="shared" si="10"/>
        <v>176169.09826999999</v>
      </c>
      <c r="V28" s="8">
        <f t="shared" si="10"/>
        <v>181459.63024</v>
      </c>
      <c r="W28" s="8">
        <f t="shared" si="10"/>
        <v>185751.36235999997</v>
      </c>
      <c r="X28" s="8">
        <f t="shared" si="10"/>
        <v>196184.07140000002</v>
      </c>
      <c r="Y28" s="8">
        <f t="shared" si="10"/>
        <v>209541.95832999999</v>
      </c>
      <c r="Z28" s="8">
        <f t="shared" si="10"/>
        <v>230527.72634999998</v>
      </c>
      <c r="AA28" s="8">
        <f t="shared" si="10"/>
        <v>251202.15887999986</v>
      </c>
      <c r="AB28" s="8">
        <f t="shared" si="10"/>
        <v>277132.16778999998</v>
      </c>
      <c r="AC28" s="8">
        <f t="shared" si="10"/>
        <v>288529.09796000004</v>
      </c>
      <c r="AD28" s="8">
        <f t="shared" si="10"/>
        <v>324193.69234999997</v>
      </c>
      <c r="AE28" s="8">
        <f t="shared" si="10"/>
        <v>385025.78604000004</v>
      </c>
    </row>
    <row r="29" spans="1:31" ht="13.4" customHeight="1" x14ac:dyDescent="0.3">
      <c r="A29" s="14" t="s">
        <v>31</v>
      </c>
      <c r="B29" s="8">
        <v>31969.959503418966</v>
      </c>
      <c r="C29" s="8">
        <v>31890.758812985459</v>
      </c>
      <c r="D29" s="8">
        <v>28771.459868552083</v>
      </c>
      <c r="E29" s="8">
        <v>27904.799840669188</v>
      </c>
      <c r="F29" s="8">
        <v>28774.945230033853</v>
      </c>
      <c r="G29" s="8">
        <v>29380.833831242118</v>
      </c>
      <c r="H29" s="8">
        <v>31181.769899754359</v>
      </c>
      <c r="I29" s="8">
        <v>100121.35696740355</v>
      </c>
      <c r="J29" s="8">
        <v>118791.21025028215</v>
      </c>
      <c r="K29" s="8">
        <v>122918.04421429994</v>
      </c>
      <c r="L29" s="8">
        <v>121156.01141870808</v>
      </c>
      <c r="M29" s="8">
        <v>129085.1092079931</v>
      </c>
      <c r="N29" s="8">
        <v>138228.24138617804</v>
      </c>
      <c r="O29" s="8">
        <v>155113.92152957577</v>
      </c>
      <c r="P29" s="8">
        <v>158102.20200000002</v>
      </c>
      <c r="Q29" s="8">
        <v>159874.99000000002</v>
      </c>
      <c r="R29" s="8">
        <v>164707.39800000002</v>
      </c>
      <c r="S29" s="8">
        <v>172162</v>
      </c>
      <c r="T29" s="8">
        <v>177709.68716</v>
      </c>
      <c r="U29" s="8">
        <v>176169.09826999999</v>
      </c>
      <c r="V29" s="8">
        <v>181459.63024</v>
      </c>
      <c r="W29" s="8">
        <v>185751.36235999997</v>
      </c>
      <c r="X29" s="8">
        <v>196184.07140000002</v>
      </c>
      <c r="Y29" s="8">
        <v>209541.95832999999</v>
      </c>
      <c r="Z29" s="8">
        <v>209693.77252999999</v>
      </c>
      <c r="AA29" s="8">
        <v>225574.88894999985</v>
      </c>
      <c r="AB29" s="8">
        <v>245506.91960999998</v>
      </c>
      <c r="AC29" s="8">
        <v>258110.04755000002</v>
      </c>
      <c r="AD29" s="8">
        <v>294586.80833999999</v>
      </c>
      <c r="AE29" s="8">
        <v>354744.05116000003</v>
      </c>
    </row>
    <row r="30" spans="1:31" ht="13.4" customHeight="1" x14ac:dyDescent="0.3">
      <c r="A30" s="14" t="s">
        <v>32</v>
      </c>
      <c r="B30" s="8"/>
      <c r="C30" s="8"/>
      <c r="D30" s="8"/>
      <c r="E30" s="8"/>
      <c r="F30" s="20" t="s">
        <v>1</v>
      </c>
      <c r="G30" s="20" t="s">
        <v>1</v>
      </c>
      <c r="H30" s="20" t="s">
        <v>1</v>
      </c>
      <c r="I30" s="20" t="s">
        <v>1</v>
      </c>
      <c r="J30" s="20" t="s">
        <v>1</v>
      </c>
      <c r="K30" s="20" t="s">
        <v>1</v>
      </c>
      <c r="L30" s="20" t="s">
        <v>1</v>
      </c>
      <c r="M30" s="20" t="s">
        <v>1</v>
      </c>
      <c r="N30" s="20" t="s">
        <v>1</v>
      </c>
      <c r="O30" s="20" t="s">
        <v>1</v>
      </c>
      <c r="P30" s="20" t="s">
        <v>1</v>
      </c>
      <c r="Q30" s="20" t="s">
        <v>1</v>
      </c>
      <c r="R30" s="20" t="s">
        <v>1</v>
      </c>
      <c r="S30" s="20" t="s">
        <v>1</v>
      </c>
      <c r="T30" s="20" t="s">
        <v>1</v>
      </c>
      <c r="U30" s="20" t="s">
        <v>1</v>
      </c>
      <c r="V30" s="20" t="s">
        <v>1</v>
      </c>
      <c r="W30" s="20" t="s">
        <v>1</v>
      </c>
      <c r="X30" s="20" t="s">
        <v>1</v>
      </c>
      <c r="Y30" s="20" t="s">
        <v>1</v>
      </c>
      <c r="Z30" s="8">
        <v>20833.953819999999</v>
      </c>
      <c r="AA30" s="8">
        <v>25627.269929999999</v>
      </c>
      <c r="AB30" s="8">
        <v>31625.248179999999</v>
      </c>
      <c r="AC30" s="8">
        <v>30419.05041</v>
      </c>
      <c r="AD30" s="8">
        <v>29606.884010000002</v>
      </c>
      <c r="AE30" s="8">
        <v>30281.73488</v>
      </c>
    </row>
    <row r="31" spans="1:31" ht="13.4" customHeight="1" x14ac:dyDescent="0.3">
      <c r="A31" s="12" t="s">
        <v>33</v>
      </c>
      <c r="B31" s="8">
        <f t="shared" ref="B31:T31" si="11">SUM(B32:B36)</f>
        <v>47006.871141206931</v>
      </c>
      <c r="C31" s="8">
        <f t="shared" si="11"/>
        <v>50610.071034986395</v>
      </c>
      <c r="D31" s="8">
        <f t="shared" si="11"/>
        <v>54166.748064130647</v>
      </c>
      <c r="E31" s="8">
        <f t="shared" si="11"/>
        <v>59049.979660426208</v>
      </c>
      <c r="F31" s="8">
        <f t="shared" si="11"/>
        <v>58833.81879174136</v>
      </c>
      <c r="G31" s="8">
        <f t="shared" si="11"/>
        <v>72503.383939786218</v>
      </c>
      <c r="H31" s="8">
        <f t="shared" si="11"/>
        <v>73834.599119697261</v>
      </c>
      <c r="I31" s="8">
        <f t="shared" si="11"/>
        <v>77120.148752904483</v>
      </c>
      <c r="J31" s="8">
        <f t="shared" si="11"/>
        <v>81550.21218615149</v>
      </c>
      <c r="K31" s="8">
        <f t="shared" si="11"/>
        <v>81506.001290579559</v>
      </c>
      <c r="L31" s="8">
        <f t="shared" si="11"/>
        <v>90324.657207063647</v>
      </c>
      <c r="M31" s="8">
        <f t="shared" si="11"/>
        <v>102317.32837914095</v>
      </c>
      <c r="N31" s="8">
        <f t="shared" si="11"/>
        <v>117019.91694881496</v>
      </c>
      <c r="O31" s="8">
        <f t="shared" si="11"/>
        <v>122138.54483829449</v>
      </c>
      <c r="P31" s="8">
        <f t="shared" si="11"/>
        <v>119266.78556999999</v>
      </c>
      <c r="Q31" s="8">
        <f t="shared" si="11"/>
        <v>122938.07033999998</v>
      </c>
      <c r="R31" s="15">
        <f t="shared" si="11"/>
        <v>135172.77723000001</v>
      </c>
      <c r="S31" s="15">
        <f t="shared" si="11"/>
        <v>134429.06568999999</v>
      </c>
      <c r="T31" s="15">
        <f t="shared" si="11"/>
        <v>147223.03260000001</v>
      </c>
      <c r="U31" s="15">
        <f t="shared" ref="U31:AE31" si="12">SUM(U32:U36)</f>
        <v>152209.32030000002</v>
      </c>
      <c r="V31" s="15">
        <f t="shared" si="12"/>
        <v>143668.42688000004</v>
      </c>
      <c r="W31" s="15">
        <f t="shared" si="12"/>
        <v>146460.85287000003</v>
      </c>
      <c r="X31" s="8">
        <f t="shared" si="12"/>
        <v>151670.64497000002</v>
      </c>
      <c r="Y31" s="8">
        <f t="shared" si="12"/>
        <v>156405.07728</v>
      </c>
      <c r="Z31" s="8">
        <f t="shared" si="12"/>
        <v>155962.49349000002</v>
      </c>
      <c r="AA31" s="8">
        <f t="shared" si="12"/>
        <v>131164.52676999997</v>
      </c>
      <c r="AB31" s="8">
        <f t="shared" si="12"/>
        <v>130130.92870000002</v>
      </c>
      <c r="AC31" s="8">
        <f t="shared" si="12"/>
        <v>135605.90865999999</v>
      </c>
      <c r="AD31" s="8">
        <f t="shared" si="12"/>
        <v>138195.82514000003</v>
      </c>
      <c r="AE31" s="8">
        <f t="shared" si="12"/>
        <v>141415.55488999997</v>
      </c>
    </row>
    <row r="32" spans="1:31" ht="13.4" customHeight="1" x14ac:dyDescent="0.3">
      <c r="A32" s="14" t="s">
        <v>34</v>
      </c>
      <c r="B32" s="8">
        <v>0</v>
      </c>
      <c r="C32" s="8">
        <v>158.7997078935139</v>
      </c>
      <c r="D32" s="8">
        <v>163.94476531899355</v>
      </c>
      <c r="E32" s="8">
        <v>163.71240788687513</v>
      </c>
      <c r="F32" s="8">
        <v>139.87917413529843</v>
      </c>
      <c r="G32" s="8">
        <v>152.2273119564496</v>
      </c>
      <c r="H32" s="8">
        <v>187.87758082719245</v>
      </c>
      <c r="I32" s="8">
        <v>136.02867954590715</v>
      </c>
      <c r="J32" s="8">
        <v>164.44267410210446</v>
      </c>
      <c r="K32" s="8">
        <v>163.59430392352124</v>
      </c>
      <c r="L32" s="8">
        <v>189.33811325765117</v>
      </c>
      <c r="M32" s="8">
        <v>235.29516032662815</v>
      </c>
      <c r="N32" s="8">
        <v>219.77689470888933</v>
      </c>
      <c r="O32" s="8">
        <v>549.99341432649544</v>
      </c>
      <c r="P32" s="8">
        <v>560.24687999999992</v>
      </c>
      <c r="Q32" s="8">
        <v>597.49234000000001</v>
      </c>
      <c r="R32" s="8">
        <v>598.24419999999998</v>
      </c>
      <c r="S32" s="8">
        <v>743</v>
      </c>
      <c r="T32" s="8">
        <v>549.44186000000002</v>
      </c>
      <c r="U32" s="8">
        <v>565.20931999999993</v>
      </c>
      <c r="V32" s="8">
        <v>566.24380999999994</v>
      </c>
      <c r="W32" s="8">
        <v>573.96157000000005</v>
      </c>
      <c r="X32" s="8">
        <v>557.67129</v>
      </c>
      <c r="Y32" s="8">
        <v>535.35020999999995</v>
      </c>
      <c r="Z32" s="8">
        <v>588.26958999999999</v>
      </c>
      <c r="AA32" s="8">
        <v>380.56853000000001</v>
      </c>
      <c r="AB32" s="8">
        <v>278.38602000000003</v>
      </c>
      <c r="AC32" s="8">
        <v>303.34433000000001</v>
      </c>
      <c r="AD32" s="8">
        <v>338.89035000000001</v>
      </c>
      <c r="AE32" s="8">
        <v>360.98953999999998</v>
      </c>
    </row>
    <row r="33" spans="1:31" ht="13.4" customHeight="1" x14ac:dyDescent="0.3">
      <c r="A33" s="14" t="s">
        <v>35</v>
      </c>
      <c r="B33" s="8">
        <v>47006.871141206931</v>
      </c>
      <c r="C33" s="8">
        <v>50232.390626037311</v>
      </c>
      <c r="D33" s="8">
        <v>54002.803298811654</v>
      </c>
      <c r="E33" s="8">
        <v>56798.701694549556</v>
      </c>
      <c r="F33" s="8">
        <v>56840.988678218157</v>
      </c>
      <c r="G33" s="8">
        <v>69908.250168293162</v>
      </c>
      <c r="H33" s="8">
        <v>71687.881998273908</v>
      </c>
      <c r="I33" s="8">
        <v>76984.120073358572</v>
      </c>
      <c r="J33" s="8">
        <v>81385.769512049388</v>
      </c>
      <c r="K33" s="8">
        <v>80615.897692358747</v>
      </c>
      <c r="L33" s="8">
        <v>-3072.6021503020643</v>
      </c>
      <c r="M33" s="8">
        <v>-1294.6267045077341</v>
      </c>
      <c r="N33" s="8">
        <v>-623.52379273717054</v>
      </c>
      <c r="O33" s="8">
        <v>61.647968864104101</v>
      </c>
      <c r="P33" s="8">
        <v>-27.858560000000001</v>
      </c>
      <c r="Q33" s="8">
        <v>-173.83378999999999</v>
      </c>
      <c r="R33" s="8">
        <v>-59.480200000000004</v>
      </c>
      <c r="S33" s="8">
        <v>-21.743960000000001</v>
      </c>
      <c r="T33" s="8">
        <v>-37.775120000000001</v>
      </c>
      <c r="U33" s="8">
        <v>-21.16534</v>
      </c>
      <c r="V33" s="8">
        <v>-18.619019999999999</v>
      </c>
      <c r="W33" s="8">
        <v>-72.149200000000008</v>
      </c>
      <c r="X33" s="8">
        <v>-5.9834500000000004</v>
      </c>
      <c r="Y33" s="8">
        <v>4.3260500000000022</v>
      </c>
      <c r="Z33" s="8">
        <v>4.2920299999999987</v>
      </c>
      <c r="AA33" s="8">
        <v>1.1110499999999996</v>
      </c>
      <c r="AB33" s="8">
        <v>0.74687000000000037</v>
      </c>
      <c r="AC33" s="8">
        <v>0.35543000000000013</v>
      </c>
      <c r="AD33" s="8">
        <v>0.86316000000000015</v>
      </c>
      <c r="AE33" s="8">
        <v>0.25095000000000001</v>
      </c>
    </row>
    <row r="34" spans="1:31" ht="13.4" customHeight="1" x14ac:dyDescent="0.3">
      <c r="A34" s="14" t="s">
        <v>36</v>
      </c>
      <c r="B34" s="8">
        <v>0</v>
      </c>
      <c r="C34" s="8">
        <v>218.88070105556662</v>
      </c>
      <c r="D34" s="8">
        <v>0</v>
      </c>
      <c r="E34" s="8">
        <v>2087.5655579897762</v>
      </c>
      <c r="F34" s="8">
        <v>1852.9509393879043</v>
      </c>
      <c r="G34" s="8">
        <v>2442.9064595366126</v>
      </c>
      <c r="H34" s="8">
        <v>1958.8395405961628</v>
      </c>
      <c r="I34" s="8">
        <v>0</v>
      </c>
      <c r="J34" s="8">
        <v>0</v>
      </c>
      <c r="K34" s="8">
        <v>726.50929429728467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</row>
    <row r="35" spans="1:31" ht="13.4" customHeight="1" x14ac:dyDescent="0.3">
      <c r="A35" s="14" t="s">
        <v>37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92644.12253203211</v>
      </c>
      <c r="M35" s="8">
        <v>102447.23019484831</v>
      </c>
      <c r="N35" s="8">
        <v>116202.16919471552</v>
      </c>
      <c r="O35" s="8">
        <v>120338.71472676292</v>
      </c>
      <c r="P35" s="8">
        <v>117954.60286</v>
      </c>
      <c r="Q35" s="8">
        <v>121331.26774999998</v>
      </c>
      <c r="R35" s="8">
        <v>133447.77955000001</v>
      </c>
      <c r="S35" s="8">
        <v>132686.78097999998</v>
      </c>
      <c r="T35" s="8">
        <v>145875.21998000002</v>
      </c>
      <c r="U35" s="8">
        <v>150823.55088000002</v>
      </c>
      <c r="V35" s="8">
        <v>142103.02693000005</v>
      </c>
      <c r="W35" s="8">
        <v>145255.70971000002</v>
      </c>
      <c r="X35" s="8">
        <v>149903.76231000002</v>
      </c>
      <c r="Y35" s="8">
        <v>154886.33927999999</v>
      </c>
      <c r="Z35" s="8">
        <v>153651.09462000002</v>
      </c>
      <c r="AA35" s="8">
        <v>130156.65211999998</v>
      </c>
      <c r="AB35" s="8">
        <v>129527.97982000002</v>
      </c>
      <c r="AC35" s="8">
        <v>133682.80103999999</v>
      </c>
      <c r="AD35" s="8">
        <v>136633.21777000002</v>
      </c>
      <c r="AE35" s="8">
        <v>140288.88676999998</v>
      </c>
    </row>
    <row r="36" spans="1:31" ht="13.4" customHeight="1" x14ac:dyDescent="0.3">
      <c r="A36" s="14" t="s">
        <v>38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563.79871207594772</v>
      </c>
      <c r="M36" s="8">
        <v>929.42972847374358</v>
      </c>
      <c r="N36" s="8">
        <v>1221.4946521277302</v>
      </c>
      <c r="O36" s="8">
        <v>1188.1887283409681</v>
      </c>
      <c r="P36" s="8">
        <v>779.79439000000002</v>
      </c>
      <c r="Q36" s="8">
        <v>1183.1440399999999</v>
      </c>
      <c r="R36" s="8">
        <v>1186.23368</v>
      </c>
      <c r="S36" s="8">
        <v>1021.02867</v>
      </c>
      <c r="T36" s="8">
        <v>836.14588000000003</v>
      </c>
      <c r="U36" s="8">
        <v>841.72544000000005</v>
      </c>
      <c r="V36" s="8">
        <v>1017.77516</v>
      </c>
      <c r="W36" s="8">
        <v>703.33078999999998</v>
      </c>
      <c r="X36" s="8">
        <v>1215.1948199999999</v>
      </c>
      <c r="Y36" s="8">
        <v>979.06173999999999</v>
      </c>
      <c r="Z36" s="8">
        <v>1718.83725</v>
      </c>
      <c r="AA36" s="8">
        <v>626.19506999999999</v>
      </c>
      <c r="AB36" s="8">
        <v>323.81599</v>
      </c>
      <c r="AC36" s="8">
        <v>1619.40786</v>
      </c>
      <c r="AD36" s="8">
        <v>1222.8538599999999</v>
      </c>
      <c r="AE36" s="8">
        <v>765.42763000000002</v>
      </c>
    </row>
    <row r="37" spans="1:31" ht="13.4" customHeight="1" x14ac:dyDescent="0.3">
      <c r="A37" s="12" t="s">
        <v>39</v>
      </c>
      <c r="B37" s="8">
        <f>SUM(B38:B43)</f>
        <v>31290.712341499038</v>
      </c>
      <c r="C37" s="8">
        <f t="shared" ref="C37:AE37" si="13">SUM(C38:C43)</f>
        <v>27693.122220009293</v>
      </c>
      <c r="D37" s="8">
        <f t="shared" si="13"/>
        <v>33479.984066918943</v>
      </c>
      <c r="E37" s="8">
        <f t="shared" si="13"/>
        <v>42314.611963088362</v>
      </c>
      <c r="F37" s="8">
        <f t="shared" si="13"/>
        <v>43860.120825864695</v>
      </c>
      <c r="G37" s="8">
        <f t="shared" si="13"/>
        <v>51468.498970988512</v>
      </c>
      <c r="H37" s="8">
        <f t="shared" si="13"/>
        <v>49575.383389762996</v>
      </c>
      <c r="I37" s="8">
        <f t="shared" si="13"/>
        <v>49611.365597822485</v>
      </c>
      <c r="J37" s="8">
        <f t="shared" si="13"/>
        <v>56441.578702781648</v>
      </c>
      <c r="K37" s="8">
        <f t="shared" si="13"/>
        <v>67796.322113788759</v>
      </c>
      <c r="L37" s="8">
        <f t="shared" si="13"/>
        <v>69295.459071898033</v>
      </c>
      <c r="M37" s="8">
        <f t="shared" si="13"/>
        <v>72200.424882161591</v>
      </c>
      <c r="N37" s="8">
        <f t="shared" si="13"/>
        <v>71537.077607382322</v>
      </c>
      <c r="O37" s="8">
        <f t="shared" si="13"/>
        <v>75005.733585607115</v>
      </c>
      <c r="P37" s="8">
        <f t="shared" si="13"/>
        <v>77448.505560000005</v>
      </c>
      <c r="Q37" s="8">
        <f t="shared" si="13"/>
        <v>76146.583119999996</v>
      </c>
      <c r="R37" s="8">
        <f t="shared" si="13"/>
        <v>74033.471000000005</v>
      </c>
      <c r="S37" s="8">
        <f t="shared" si="13"/>
        <v>72400.22928</v>
      </c>
      <c r="T37" s="8">
        <f t="shared" si="13"/>
        <v>71348.482360000009</v>
      </c>
      <c r="U37" s="8">
        <f t="shared" si="13"/>
        <v>71160.794179999997</v>
      </c>
      <c r="V37" s="8">
        <f t="shared" si="13"/>
        <v>75295.668520000007</v>
      </c>
      <c r="W37" s="8">
        <f t="shared" si="13"/>
        <v>78359.543250000002</v>
      </c>
      <c r="X37" s="8">
        <f t="shared" si="13"/>
        <v>97363.775389999995</v>
      </c>
      <c r="Y37" s="8">
        <f t="shared" si="13"/>
        <v>141417.65164</v>
      </c>
      <c r="Z37" s="8">
        <f t="shared" si="13"/>
        <v>185577.86335</v>
      </c>
      <c r="AA37" s="8">
        <f t="shared" si="13"/>
        <v>183355.20918999999</v>
      </c>
      <c r="AB37" s="8">
        <f t="shared" si="13"/>
        <v>189773.63261</v>
      </c>
      <c r="AC37" s="8">
        <f t="shared" si="13"/>
        <v>198583.14032000001</v>
      </c>
      <c r="AD37" s="8">
        <f t="shared" si="13"/>
        <v>183539.99657999998</v>
      </c>
      <c r="AE37" s="8">
        <f t="shared" si="13"/>
        <v>155638.89357000001</v>
      </c>
    </row>
    <row r="38" spans="1:31" ht="13.4" customHeight="1" x14ac:dyDescent="0.3">
      <c r="A38" s="14" t="s">
        <v>40</v>
      </c>
      <c r="B38" s="8">
        <v>23480.481975702052</v>
      </c>
      <c r="C38" s="8">
        <v>20189.238531501029</v>
      </c>
      <c r="D38" s="8">
        <v>24361.714133970658</v>
      </c>
      <c r="E38" s="8">
        <v>30762.065989510724</v>
      </c>
      <c r="F38" s="8">
        <v>31251.443935471019</v>
      </c>
      <c r="G38" s="8">
        <v>35584.976432317599</v>
      </c>
      <c r="H38" s="8">
        <v>34520.878974971783</v>
      </c>
      <c r="I38" s="8">
        <v>34233.35324968466</v>
      </c>
      <c r="J38" s="8">
        <v>39143.89563831906</v>
      </c>
      <c r="K38" s="8">
        <v>47430.458739958842</v>
      </c>
      <c r="L38" s="8">
        <v>47226.681271990972</v>
      </c>
      <c r="M38" s="8">
        <v>49980.747527053041</v>
      </c>
      <c r="N38" s="8">
        <v>49558.520878974967</v>
      </c>
      <c r="O38" s="8">
        <v>52275.841465843456</v>
      </c>
      <c r="P38" s="8">
        <v>53960.78256</v>
      </c>
      <c r="Q38" s="8">
        <v>53315.706619999997</v>
      </c>
      <c r="R38" s="21">
        <v>73917</v>
      </c>
      <c r="S38" s="21">
        <v>72374.574999999997</v>
      </c>
      <c r="T38" s="21">
        <v>71322.100000000006</v>
      </c>
      <c r="U38" s="21">
        <v>71127.804000000004</v>
      </c>
      <c r="V38" s="21">
        <v>75183.1535</v>
      </c>
      <c r="W38" s="21">
        <v>78275.541670000006</v>
      </c>
      <c r="X38" s="22">
        <v>80982.203460000004</v>
      </c>
      <c r="Y38" s="22">
        <v>82570.256999999998</v>
      </c>
      <c r="Z38" s="22">
        <v>83219.880520000006</v>
      </c>
      <c r="AA38" s="22">
        <v>75288.764139999999</v>
      </c>
      <c r="AB38" s="22">
        <v>76294.162960000001</v>
      </c>
      <c r="AC38" s="22">
        <v>74305.482000000004</v>
      </c>
      <c r="AD38" s="22">
        <v>44589.589529999997</v>
      </c>
      <c r="AE38" s="22">
        <v>2117.90022</v>
      </c>
    </row>
    <row r="39" spans="1:31" ht="13.4" customHeight="1" x14ac:dyDescent="0.3">
      <c r="A39" s="14" t="s">
        <v>41</v>
      </c>
      <c r="B39" s="8">
        <v>7810.2303657969851</v>
      </c>
      <c r="C39" s="8">
        <v>7044.4466573723694</v>
      </c>
      <c r="D39" s="8">
        <v>8683.8943105623039</v>
      </c>
      <c r="E39" s="8">
        <v>11251.709486822014</v>
      </c>
      <c r="F39" s="8">
        <v>12608.676890393679</v>
      </c>
      <c r="G39" s="8">
        <v>15883.522538670915</v>
      </c>
      <c r="H39" s="8">
        <v>15054.504414791209</v>
      </c>
      <c r="I39" s="8">
        <v>15378.012348137821</v>
      </c>
      <c r="J39" s="8">
        <v>17297.683064462588</v>
      </c>
      <c r="K39" s="8">
        <v>20365.863373829914</v>
      </c>
      <c r="L39" s="8">
        <v>20338.777136028679</v>
      </c>
      <c r="M39" s="8">
        <v>21585.507535019584</v>
      </c>
      <c r="N39" s="8">
        <v>21577.872933678547</v>
      </c>
      <c r="O39" s="8">
        <v>22498.098984266082</v>
      </c>
      <c r="P39" s="8">
        <v>23387.455000000002</v>
      </c>
      <c r="Q39" s="8">
        <v>22782.271499999999</v>
      </c>
      <c r="R39" s="21">
        <v>0</v>
      </c>
      <c r="S39" s="21">
        <v>0</v>
      </c>
      <c r="T39" s="21">
        <v>0</v>
      </c>
      <c r="U39" s="21"/>
      <c r="V39" s="21"/>
      <c r="W39" s="21"/>
      <c r="X39" s="22"/>
      <c r="Y39" s="22"/>
      <c r="Z39" s="22"/>
      <c r="AA39" s="22"/>
      <c r="AB39" s="22"/>
      <c r="AC39" s="22"/>
      <c r="AD39" s="22"/>
      <c r="AE39" s="22"/>
    </row>
    <row r="40" spans="1:31" ht="13.4" customHeight="1" x14ac:dyDescent="0.3">
      <c r="A40" s="14" t="s">
        <v>42</v>
      </c>
      <c r="B40" s="8">
        <v>0</v>
      </c>
      <c r="C40" s="8">
        <v>459.43703113589584</v>
      </c>
      <c r="D40" s="8">
        <v>434.37562238597889</v>
      </c>
      <c r="E40" s="8">
        <v>300.83648675562637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1730.0006638783775</v>
      </c>
      <c r="M40" s="8">
        <v>634.16982008895968</v>
      </c>
      <c r="N40" s="8">
        <v>400.68379472880565</v>
      </c>
      <c r="O40" s="8">
        <v>231.79313549757683</v>
      </c>
      <c r="P40" s="8">
        <v>100.268</v>
      </c>
      <c r="Q40" s="8">
        <v>48.604999999999997</v>
      </c>
      <c r="R40" s="8">
        <v>116.471</v>
      </c>
      <c r="S40" s="8">
        <v>25.65428</v>
      </c>
      <c r="T40" s="8">
        <v>26.382359999999998</v>
      </c>
      <c r="U40" s="8">
        <v>32.990180000000002</v>
      </c>
      <c r="V40" s="8">
        <v>112.51502000000001</v>
      </c>
      <c r="W40" s="8">
        <v>84.00157999999999</v>
      </c>
      <c r="X40" s="8">
        <v>122.29865000000001</v>
      </c>
      <c r="Y40" s="8">
        <v>91.517839999999993</v>
      </c>
      <c r="Z40" s="8">
        <v>8.0110799999999998</v>
      </c>
      <c r="AA40" s="8">
        <v>149.49921000000001</v>
      </c>
      <c r="AB40" s="8">
        <v>422.60645</v>
      </c>
      <c r="AC40" s="8">
        <v>526.25009</v>
      </c>
      <c r="AD40" s="8">
        <v>630.63604999999995</v>
      </c>
      <c r="AE40" s="8">
        <v>2352.0509299999999</v>
      </c>
    </row>
    <row r="41" spans="1:31" ht="13.4" customHeight="1" x14ac:dyDescent="0.3">
      <c r="A41" s="14" t="s">
        <v>43</v>
      </c>
      <c r="B41" s="19" t="s">
        <v>1</v>
      </c>
      <c r="C41" s="19" t="s">
        <v>1</v>
      </c>
      <c r="D41" s="19" t="s">
        <v>1</v>
      </c>
      <c r="E41" s="19" t="s">
        <v>1</v>
      </c>
      <c r="F41" s="19" t="s">
        <v>1</v>
      </c>
      <c r="G41" s="19" t="s">
        <v>1</v>
      </c>
      <c r="H41" s="19" t="s">
        <v>1</v>
      </c>
      <c r="I41" s="19" t="s">
        <v>1</v>
      </c>
      <c r="J41" s="19" t="s">
        <v>1</v>
      </c>
      <c r="K41" s="19" t="s">
        <v>1</v>
      </c>
      <c r="L41" s="19" t="s">
        <v>1</v>
      </c>
      <c r="M41" s="19" t="s">
        <v>1</v>
      </c>
      <c r="N41" s="19" t="s">
        <v>1</v>
      </c>
      <c r="O41" s="19" t="s">
        <v>1</v>
      </c>
      <c r="P41" s="19" t="s">
        <v>1</v>
      </c>
      <c r="Q41" s="19" t="s">
        <v>1</v>
      </c>
      <c r="R41" s="19" t="s">
        <v>1</v>
      </c>
      <c r="S41" s="19" t="s">
        <v>1</v>
      </c>
      <c r="T41" s="19" t="s">
        <v>1</v>
      </c>
      <c r="U41" s="19" t="s">
        <v>1</v>
      </c>
      <c r="V41" s="19" t="s">
        <v>1</v>
      </c>
      <c r="W41" s="19" t="s">
        <v>1</v>
      </c>
      <c r="X41" s="19">
        <v>16259.273279999999</v>
      </c>
      <c r="Y41" s="8">
        <v>30291.60514</v>
      </c>
      <c r="Z41" s="8">
        <v>7142.2588700000006</v>
      </c>
      <c r="AA41" s="8">
        <v>240.67358000000004</v>
      </c>
      <c r="AB41" s="8">
        <v>507.44049000000001</v>
      </c>
      <c r="AC41" s="8">
        <v>214.69233000000006</v>
      </c>
      <c r="AD41" s="8">
        <v>623.38842999999997</v>
      </c>
      <c r="AE41" s="8">
        <v>-42.588760000000001</v>
      </c>
    </row>
    <row r="42" spans="1:31" ht="13.4" customHeight="1" x14ac:dyDescent="0.3">
      <c r="A42" s="14" t="s">
        <v>44</v>
      </c>
      <c r="B42" s="19" t="s">
        <v>1</v>
      </c>
      <c r="C42" s="19" t="s">
        <v>1</v>
      </c>
      <c r="D42" s="19" t="s">
        <v>1</v>
      </c>
      <c r="E42" s="19" t="s">
        <v>1</v>
      </c>
      <c r="F42" s="19" t="s">
        <v>1</v>
      </c>
      <c r="G42" s="19" t="s">
        <v>1</v>
      </c>
      <c r="H42" s="19" t="s">
        <v>1</v>
      </c>
      <c r="I42" s="19" t="s">
        <v>1</v>
      </c>
      <c r="J42" s="19" t="s">
        <v>1</v>
      </c>
      <c r="K42" s="19" t="s">
        <v>1</v>
      </c>
      <c r="L42" s="19" t="s">
        <v>1</v>
      </c>
      <c r="M42" s="19" t="s">
        <v>1</v>
      </c>
      <c r="N42" s="19" t="s">
        <v>1</v>
      </c>
      <c r="O42" s="19" t="s">
        <v>1</v>
      </c>
      <c r="P42" s="19" t="s">
        <v>1</v>
      </c>
      <c r="Q42" s="19" t="s">
        <v>1</v>
      </c>
      <c r="R42" s="19" t="s">
        <v>1</v>
      </c>
      <c r="S42" s="19" t="s">
        <v>1</v>
      </c>
      <c r="T42" s="19" t="s">
        <v>1</v>
      </c>
      <c r="U42" s="19" t="s">
        <v>1</v>
      </c>
      <c r="V42" s="19" t="s">
        <v>1</v>
      </c>
      <c r="W42" s="19" t="s">
        <v>1</v>
      </c>
      <c r="X42" s="19" t="s">
        <v>1</v>
      </c>
      <c r="Y42" s="8">
        <v>28464.271659999999</v>
      </c>
      <c r="Z42" s="8">
        <v>30017.74136</v>
      </c>
      <c r="AA42" s="8">
        <v>31119.776379999999</v>
      </c>
      <c r="AB42" s="8">
        <v>32180.213189999999</v>
      </c>
      <c r="AC42" s="8">
        <v>33217.215609999999</v>
      </c>
      <c r="AD42" s="8">
        <v>35083.258679999999</v>
      </c>
      <c r="AE42" s="8">
        <v>39251.162120000001</v>
      </c>
    </row>
    <row r="43" spans="1:31" ht="13.4" customHeight="1" x14ac:dyDescent="0.3">
      <c r="A43" s="14" t="s">
        <v>45</v>
      </c>
      <c r="B43" s="19" t="s">
        <v>1</v>
      </c>
      <c r="C43" s="19" t="s">
        <v>1</v>
      </c>
      <c r="D43" s="19" t="s">
        <v>1</v>
      </c>
      <c r="E43" s="19" t="s">
        <v>1</v>
      </c>
      <c r="F43" s="19" t="s">
        <v>1</v>
      </c>
      <c r="G43" s="19" t="s">
        <v>1</v>
      </c>
      <c r="H43" s="19" t="s">
        <v>1</v>
      </c>
      <c r="I43" s="19" t="s">
        <v>1</v>
      </c>
      <c r="J43" s="19" t="s">
        <v>1</v>
      </c>
      <c r="K43" s="19" t="s">
        <v>1</v>
      </c>
      <c r="L43" s="19" t="s">
        <v>1</v>
      </c>
      <c r="M43" s="19" t="s">
        <v>1</v>
      </c>
      <c r="N43" s="19" t="s">
        <v>1</v>
      </c>
      <c r="O43" s="19" t="s">
        <v>1</v>
      </c>
      <c r="P43" s="19" t="s">
        <v>1</v>
      </c>
      <c r="Q43" s="19" t="s">
        <v>1</v>
      </c>
      <c r="R43" s="19" t="s">
        <v>1</v>
      </c>
      <c r="S43" s="19" t="s">
        <v>1</v>
      </c>
      <c r="T43" s="19" t="s">
        <v>1</v>
      </c>
      <c r="U43" s="19" t="s">
        <v>1</v>
      </c>
      <c r="V43" s="19" t="s">
        <v>1</v>
      </c>
      <c r="W43" s="19" t="s">
        <v>1</v>
      </c>
      <c r="X43" s="19" t="s">
        <v>1</v>
      </c>
      <c r="Y43" s="19" t="s">
        <v>1</v>
      </c>
      <c r="Z43" s="8">
        <v>65189.971519999992</v>
      </c>
      <c r="AA43" s="19">
        <v>76556.495880000002</v>
      </c>
      <c r="AB43" s="19">
        <v>80369.209520000004</v>
      </c>
      <c r="AC43" s="19">
        <v>90319.500289999996</v>
      </c>
      <c r="AD43" s="19">
        <v>102613.12388999999</v>
      </c>
      <c r="AE43" s="19">
        <v>111960.36906</v>
      </c>
    </row>
    <row r="44" spans="1:31" ht="13.4" customHeight="1" x14ac:dyDescent="0.3">
      <c r="A44" s="9" t="s">
        <v>46</v>
      </c>
      <c r="B44" s="10">
        <f t="shared" ref="B44:AE44" si="14">SUM(B45:B48)</f>
        <v>293169.97022505477</v>
      </c>
      <c r="C44" s="10">
        <f t="shared" si="14"/>
        <v>328404.56748323701</v>
      </c>
      <c r="D44" s="10">
        <f t="shared" si="14"/>
        <v>425370.75128128531</v>
      </c>
      <c r="E44" s="10">
        <f t="shared" si="14"/>
        <v>387164.72128028946</v>
      </c>
      <c r="F44" s="10">
        <f t="shared" si="14"/>
        <v>416052.71470324625</v>
      </c>
      <c r="G44" s="10">
        <f t="shared" si="14"/>
        <v>437519.38528911897</v>
      </c>
      <c r="H44" s="10">
        <f t="shared" si="14"/>
        <v>130214.46389165505</v>
      </c>
      <c r="I44" s="10">
        <f t="shared" si="14"/>
        <v>132630.91210150701</v>
      </c>
      <c r="J44" s="10">
        <f t="shared" si="14"/>
        <v>134916.61574221603</v>
      </c>
      <c r="K44" s="10">
        <f t="shared" si="14"/>
        <v>61549.504238863439</v>
      </c>
      <c r="L44" s="10">
        <f t="shared" si="14"/>
        <v>16578.649918674899</v>
      </c>
      <c r="M44" s="10">
        <f t="shared" si="14"/>
        <v>20879.146244771957</v>
      </c>
      <c r="N44" s="10">
        <f t="shared" si="14"/>
        <v>33820.627230963284</v>
      </c>
      <c r="O44" s="10">
        <f t="shared" si="14"/>
        <v>36806.99570005975</v>
      </c>
      <c r="P44" s="10">
        <f t="shared" si="14"/>
        <v>27158.0769</v>
      </c>
      <c r="Q44" s="10">
        <f t="shared" si="14"/>
        <v>35368.026980000002</v>
      </c>
      <c r="R44" s="17">
        <f t="shared" si="14"/>
        <v>38738.443880000006</v>
      </c>
      <c r="S44" s="17">
        <f t="shared" si="14"/>
        <v>30759.432539999998</v>
      </c>
      <c r="T44" s="17">
        <f t="shared" si="14"/>
        <v>27553.055700000001</v>
      </c>
      <c r="U44" s="17">
        <f t="shared" si="14"/>
        <v>31511.80445</v>
      </c>
      <c r="V44" s="17">
        <f t="shared" si="14"/>
        <v>28893.637419999999</v>
      </c>
      <c r="W44" s="17">
        <f t="shared" si="14"/>
        <v>28887.303469999999</v>
      </c>
      <c r="X44" s="10">
        <f t="shared" si="14"/>
        <v>22432.665999999997</v>
      </c>
      <c r="Y44" s="10">
        <f t="shared" si="14"/>
        <v>23365.41646</v>
      </c>
      <c r="Z44" s="10">
        <f t="shared" si="14"/>
        <v>21078.70997</v>
      </c>
      <c r="AA44" s="10">
        <f t="shared" si="14"/>
        <v>19904.240259999999</v>
      </c>
      <c r="AB44" s="10">
        <f t="shared" si="14"/>
        <v>28735.304479999999</v>
      </c>
      <c r="AC44" s="10">
        <f t="shared" si="14"/>
        <v>39847.674830000004</v>
      </c>
      <c r="AD44" s="10">
        <f t="shared" si="14"/>
        <v>37916.567119999992</v>
      </c>
      <c r="AE44" s="10">
        <f t="shared" si="14"/>
        <v>36827.937919999997</v>
      </c>
    </row>
    <row r="45" spans="1:31" ht="13.4" customHeight="1" x14ac:dyDescent="0.3">
      <c r="A45" s="12" t="s">
        <v>47</v>
      </c>
      <c r="B45" s="8">
        <v>180571.06818030938</v>
      </c>
      <c r="C45" s="8">
        <v>196419.04003186614</v>
      </c>
      <c r="D45" s="8">
        <v>174330.68396932882</v>
      </c>
      <c r="E45" s="8">
        <v>173972.15333067783</v>
      </c>
      <c r="F45" s="8">
        <v>130586.09012680077</v>
      </c>
      <c r="G45" s="8">
        <v>122250.43358826262</v>
      </c>
      <c r="H45" s="8">
        <v>117850.78107382327</v>
      </c>
      <c r="I45" s="8">
        <v>127206.90063168027</v>
      </c>
      <c r="J45" s="8">
        <v>131418.91069109738</v>
      </c>
      <c r="K45" s="8">
        <v>52598.465358826266</v>
      </c>
      <c r="L45" s="8">
        <v>625.83034754033065</v>
      </c>
      <c r="M45" s="8">
        <v>-1173.2521254066255</v>
      </c>
      <c r="N45" s="8">
        <v>421.49810927438091</v>
      </c>
      <c r="O45" s="8">
        <v>19.61404301931886</v>
      </c>
      <c r="P45" s="8">
        <v>-5.6907299999999994</v>
      </c>
      <c r="Q45" s="8">
        <v>-2.69651</v>
      </c>
      <c r="R45" s="8">
        <v>45.283730000000006</v>
      </c>
      <c r="S45" s="8">
        <v>82.938719999999989</v>
      </c>
      <c r="T45" s="8">
        <v>58.267750000000007</v>
      </c>
      <c r="U45" s="8">
        <v>-6.9495399999999998</v>
      </c>
      <c r="V45" s="8">
        <v>20.35069</v>
      </c>
      <c r="W45" s="8">
        <v>39.42474</v>
      </c>
      <c r="X45" s="8">
        <v>9.4884799999999991</v>
      </c>
      <c r="Y45" s="8">
        <v>18.80517</v>
      </c>
      <c r="Z45" s="8">
        <v>13.787610000000001</v>
      </c>
      <c r="AA45" s="8">
        <v>16.13382</v>
      </c>
      <c r="AB45" s="8">
        <v>10.492319999999999</v>
      </c>
      <c r="AC45" s="8">
        <v>21.53632</v>
      </c>
      <c r="AD45" s="8">
        <v>12.173110000000001</v>
      </c>
      <c r="AE45" s="8">
        <v>14.2415</v>
      </c>
    </row>
    <row r="46" spans="1:31" ht="13.4" customHeight="1" x14ac:dyDescent="0.3">
      <c r="A46" s="12" t="s">
        <v>48</v>
      </c>
      <c r="B46" s="8">
        <v>110005.94171147846</v>
      </c>
      <c r="C46" s="8">
        <v>125682.53335988846</v>
      </c>
      <c r="D46" s="8">
        <v>247298.47971851556</v>
      </c>
      <c r="E46" s="8">
        <v>208668.65830179909</v>
      </c>
      <c r="F46" s="8">
        <v>279668.8212992099</v>
      </c>
      <c r="G46" s="8">
        <v>312533.28172309633</v>
      </c>
      <c r="H46" s="8">
        <v>9459.3083622120412</v>
      </c>
      <c r="I46" s="8">
        <v>90.818562039434383</v>
      </c>
      <c r="J46" s="8">
        <v>450.88683330013941</v>
      </c>
      <c r="K46" s="8">
        <v>496.99563665936398</v>
      </c>
      <c r="L46" s="8">
        <v>220.0637124078869</v>
      </c>
      <c r="M46" s="8">
        <v>-8.17235079333466</v>
      </c>
      <c r="N46" s="8">
        <v>272.32738066786169</v>
      </c>
      <c r="O46" s="8">
        <v>3.529783243709752</v>
      </c>
      <c r="P46" s="8">
        <v>4.1618699999999995</v>
      </c>
      <c r="Q46" s="8">
        <v>5.0089699999999997</v>
      </c>
      <c r="R46" s="8">
        <v>2.4495999999999998</v>
      </c>
      <c r="S46" s="8">
        <v>5.2184500000000007</v>
      </c>
      <c r="T46" s="8">
        <v>5.6610199999999997</v>
      </c>
      <c r="U46" s="8">
        <v>4.19008</v>
      </c>
      <c r="V46" s="8">
        <v>1.6255200000000001</v>
      </c>
      <c r="W46" s="8">
        <v>2.6981700000000002</v>
      </c>
      <c r="X46" s="8">
        <v>3.3944899999999998</v>
      </c>
      <c r="Y46" s="8">
        <v>1.20312</v>
      </c>
      <c r="Z46" s="8">
        <v>0.56303999999999998</v>
      </c>
      <c r="AA46" s="8">
        <v>0</v>
      </c>
      <c r="AB46" s="8">
        <v>0.55334000000000005</v>
      </c>
      <c r="AC46" s="8">
        <v>7.4841899999999999</v>
      </c>
      <c r="AD46" s="8">
        <v>0.29043000000000002</v>
      </c>
      <c r="AE46" s="8">
        <v>0</v>
      </c>
    </row>
    <row r="47" spans="1:31" ht="13.4" customHeight="1" x14ac:dyDescent="0.3">
      <c r="A47" s="12" t="s">
        <v>49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8454.0432433778133</v>
      </c>
      <c r="L47" s="8">
        <v>15732.755858726681</v>
      </c>
      <c r="M47" s="8">
        <v>22060.570720971918</v>
      </c>
      <c r="N47" s="8">
        <v>33110.04372468964</v>
      </c>
      <c r="O47" s="8">
        <v>36783.851873796724</v>
      </c>
      <c r="P47" s="8">
        <v>27159.55673</v>
      </c>
      <c r="Q47" s="8">
        <v>35365.714520000001</v>
      </c>
      <c r="R47" s="8">
        <v>38690.677360000001</v>
      </c>
      <c r="S47" s="8">
        <v>30670.450209999999</v>
      </c>
      <c r="T47" s="8">
        <v>27461.202270000002</v>
      </c>
      <c r="U47" s="8">
        <v>31514.563910000001</v>
      </c>
      <c r="V47" s="8">
        <v>28871.661209999998</v>
      </c>
      <c r="W47" s="8">
        <v>28845.180560000001</v>
      </c>
      <c r="X47" s="8">
        <v>22419.783029999999</v>
      </c>
      <c r="Y47" s="8">
        <v>23345.408169999999</v>
      </c>
      <c r="Z47" s="8">
        <v>21064.35932</v>
      </c>
      <c r="AA47" s="8">
        <v>19888.10644</v>
      </c>
      <c r="AB47" s="8">
        <v>28724.258819999999</v>
      </c>
      <c r="AC47" s="8">
        <v>39818.654320000001</v>
      </c>
      <c r="AD47" s="8">
        <v>37904.103579999995</v>
      </c>
      <c r="AE47" s="8">
        <v>36813.69642</v>
      </c>
    </row>
    <row r="48" spans="1:31" ht="13.4" customHeight="1" x14ac:dyDescent="0.3">
      <c r="A48" s="12" t="s">
        <v>50</v>
      </c>
      <c r="B48" s="8">
        <v>2592.9603332669453</v>
      </c>
      <c r="C48" s="8">
        <v>6302.9940914824392</v>
      </c>
      <c r="D48" s="8">
        <v>3741.5875934408818</v>
      </c>
      <c r="E48" s="8">
        <v>4523.9096478125211</v>
      </c>
      <c r="F48" s="8">
        <v>5797.8032772356109</v>
      </c>
      <c r="G48" s="8">
        <v>2735.6699777600743</v>
      </c>
      <c r="H48" s="8">
        <v>2904.3744556197303</v>
      </c>
      <c r="I48" s="8">
        <v>5333.1929077872928</v>
      </c>
      <c r="J48" s="8">
        <v>3046.8182178184952</v>
      </c>
      <c r="K48" s="8">
        <v>0</v>
      </c>
      <c r="L48" s="8">
        <v>0</v>
      </c>
      <c r="M48" s="8">
        <v>0</v>
      </c>
      <c r="N48" s="8">
        <v>16.758016331408086</v>
      </c>
      <c r="O48" s="8">
        <v>0</v>
      </c>
      <c r="P48" s="8">
        <v>4.9029999999999997E-2</v>
      </c>
      <c r="Q48" s="8">
        <v>0</v>
      </c>
      <c r="R48" s="8">
        <v>3.3189999999999997E-2</v>
      </c>
      <c r="S48" s="8">
        <v>0.82516</v>
      </c>
      <c r="T48" s="8">
        <v>27.924659999999999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</row>
    <row r="49" spans="1:33" ht="13.5" customHeight="1" x14ac:dyDescent="0.3">
      <c r="A49" s="9" t="s">
        <v>51</v>
      </c>
      <c r="B49" s="10">
        <f>SUM(B50:B55)</f>
        <v>1052.7119431720109</v>
      </c>
      <c r="C49" s="10">
        <f t="shared" ref="C49:AE49" si="15">SUM(C50:C55)</f>
        <v>619.29894443337969</v>
      </c>
      <c r="D49" s="10">
        <f t="shared" si="15"/>
        <v>318.39606984000528</v>
      </c>
      <c r="E49" s="10">
        <f t="shared" si="15"/>
        <v>349.53196574387567</v>
      </c>
      <c r="F49" s="10">
        <f t="shared" si="15"/>
        <v>454.05961627829782</v>
      </c>
      <c r="G49" s="10">
        <f t="shared" si="15"/>
        <v>380.86702516099052</v>
      </c>
      <c r="H49" s="10">
        <f t="shared" si="15"/>
        <v>1837.1174400849764</v>
      </c>
      <c r="I49" s="10">
        <f t="shared" si="15"/>
        <v>0</v>
      </c>
      <c r="J49" s="10">
        <f t="shared" si="15"/>
        <v>0</v>
      </c>
      <c r="K49" s="10">
        <f t="shared" si="15"/>
        <v>0</v>
      </c>
      <c r="L49" s="10">
        <f t="shared" si="15"/>
        <v>0</v>
      </c>
      <c r="M49" s="10">
        <f t="shared" si="15"/>
        <v>-99.581756622186816</v>
      </c>
      <c r="N49" s="10">
        <f t="shared" si="15"/>
        <v>0</v>
      </c>
      <c r="O49" s="10">
        <f t="shared" si="15"/>
        <v>0</v>
      </c>
      <c r="P49" s="10">
        <f t="shared" si="15"/>
        <v>0</v>
      </c>
      <c r="Q49" s="10">
        <f t="shared" si="15"/>
        <v>0</v>
      </c>
      <c r="R49" s="10">
        <f t="shared" si="15"/>
        <v>39465.861349999999</v>
      </c>
      <c r="S49" s="10">
        <f t="shared" si="15"/>
        <v>208213.19852000001</v>
      </c>
      <c r="T49" s="10">
        <f t="shared" si="15"/>
        <v>304269.03051800001</v>
      </c>
      <c r="U49" s="10">
        <f t="shared" si="15"/>
        <v>452075.29799000005</v>
      </c>
      <c r="V49" s="10">
        <f t="shared" si="15"/>
        <v>506125.19225000014</v>
      </c>
      <c r="W49" s="10">
        <f t="shared" si="15"/>
        <v>279065.05832000007</v>
      </c>
      <c r="X49" s="10">
        <f t="shared" si="15"/>
        <v>292577.89511999994</v>
      </c>
      <c r="Y49" s="10">
        <f t="shared" si="15"/>
        <v>289373.15382999997</v>
      </c>
      <c r="Z49" s="10">
        <f t="shared" si="15"/>
        <v>270061.29394999996</v>
      </c>
      <c r="AA49" s="10">
        <f t="shared" si="15"/>
        <v>275138.96446000005</v>
      </c>
      <c r="AB49" s="10">
        <f t="shared" si="15"/>
        <v>101682.54787000004</v>
      </c>
      <c r="AC49" s="10">
        <f t="shared" si="15"/>
        <v>613136.05645999988</v>
      </c>
      <c r="AD49" s="10">
        <f t="shared" si="15"/>
        <v>172582.02735000002</v>
      </c>
      <c r="AE49" s="10">
        <f t="shared" si="15"/>
        <v>596894.38674999995</v>
      </c>
    </row>
    <row r="50" spans="1:33" ht="13.5" customHeight="1" x14ac:dyDescent="0.3">
      <c r="A50" s="12" t="s">
        <v>52</v>
      </c>
      <c r="B50" s="20" t="s">
        <v>1</v>
      </c>
      <c r="C50" s="20" t="s">
        <v>1</v>
      </c>
      <c r="D50" s="20" t="s">
        <v>1</v>
      </c>
      <c r="E50" s="20" t="s">
        <v>1</v>
      </c>
      <c r="F50" s="20" t="s">
        <v>1</v>
      </c>
      <c r="G50" s="20" t="s">
        <v>1</v>
      </c>
      <c r="H50" s="20" t="s">
        <v>1</v>
      </c>
      <c r="I50" s="20" t="s">
        <v>1</v>
      </c>
      <c r="J50" s="20" t="s">
        <v>1</v>
      </c>
      <c r="K50" s="20" t="s">
        <v>1</v>
      </c>
      <c r="L50" s="20" t="s">
        <v>1</v>
      </c>
      <c r="M50" s="20" t="s">
        <v>1</v>
      </c>
      <c r="N50" s="20" t="s">
        <v>1</v>
      </c>
      <c r="O50" s="20" t="s">
        <v>1</v>
      </c>
      <c r="P50" s="20" t="s">
        <v>1</v>
      </c>
      <c r="Q50" s="20" t="s">
        <v>1</v>
      </c>
      <c r="R50" s="23">
        <v>39465.828159999997</v>
      </c>
      <c r="S50" s="23">
        <v>0</v>
      </c>
      <c r="T50" s="23">
        <v>11.806889999999999</v>
      </c>
      <c r="U50" s="23">
        <f>'cash rocne'!U52</f>
        <v>164069.11732000002</v>
      </c>
      <c r="V50" s="23">
        <f>'cash rocne'!V52</f>
        <v>293078.00673000014</v>
      </c>
      <c r="W50" s="23">
        <f>'cash rocne'!W52</f>
        <v>65028.458129999999</v>
      </c>
      <c r="X50" s="8">
        <v>0</v>
      </c>
      <c r="Y50" s="8">
        <v>-8832.4089999999997</v>
      </c>
      <c r="Z50" s="8">
        <v>-907.79100000000005</v>
      </c>
      <c r="AA50" s="8">
        <v>-1317.6</v>
      </c>
      <c r="AB50" s="8">
        <v>0</v>
      </c>
      <c r="AC50" s="8">
        <v>0</v>
      </c>
      <c r="AD50" s="8">
        <v>0</v>
      </c>
      <c r="AE50" s="8">
        <v>0</v>
      </c>
    </row>
    <row r="51" spans="1:33" ht="13.5" customHeight="1" x14ac:dyDescent="0.3">
      <c r="A51" s="12" t="s">
        <v>53</v>
      </c>
      <c r="B51" s="20" t="s">
        <v>1</v>
      </c>
      <c r="C51" s="20" t="s">
        <v>1</v>
      </c>
      <c r="D51" s="20" t="s">
        <v>1</v>
      </c>
      <c r="E51" s="20" t="s">
        <v>1</v>
      </c>
      <c r="F51" s="20" t="s">
        <v>1</v>
      </c>
      <c r="G51" s="20" t="s">
        <v>1</v>
      </c>
      <c r="H51" s="20" t="s">
        <v>1</v>
      </c>
      <c r="I51" s="20" t="s">
        <v>1</v>
      </c>
      <c r="J51" s="20" t="s">
        <v>1</v>
      </c>
      <c r="K51" s="20" t="s">
        <v>1</v>
      </c>
      <c r="L51" s="20" t="s">
        <v>1</v>
      </c>
      <c r="M51" s="20" t="s">
        <v>1</v>
      </c>
      <c r="N51" s="20" t="s">
        <v>1</v>
      </c>
      <c r="O51" s="20" t="s">
        <v>1</v>
      </c>
      <c r="P51" s="20" t="s">
        <v>1</v>
      </c>
      <c r="Q51" s="20" t="s">
        <v>1</v>
      </c>
      <c r="R51" s="20" t="s">
        <v>1</v>
      </c>
      <c r="S51" s="19">
        <v>169892</v>
      </c>
      <c r="T51" s="19">
        <v>203998.72735999999</v>
      </c>
      <c r="U51" s="19">
        <v>153187.60373000003</v>
      </c>
      <c r="V51" s="19">
        <v>110289.34037999999</v>
      </c>
      <c r="W51" s="19">
        <v>119772.04130000001</v>
      </c>
      <c r="X51" s="8">
        <v>127283.89511999994</v>
      </c>
      <c r="Y51" s="8">
        <v>134177.11829999994</v>
      </c>
      <c r="Z51" s="8">
        <v>143411.40301999991</v>
      </c>
      <c r="AA51" s="8">
        <v>148949.96070000008</v>
      </c>
      <c r="AB51" s="8">
        <v>0</v>
      </c>
      <c r="AC51" s="8">
        <v>0</v>
      </c>
      <c r="AD51" s="8">
        <v>0</v>
      </c>
      <c r="AE51" s="8">
        <v>0</v>
      </c>
    </row>
    <row r="52" spans="1:33" ht="13.5" customHeight="1" x14ac:dyDescent="0.3">
      <c r="A52" s="12" t="s">
        <v>54</v>
      </c>
      <c r="B52" s="20" t="s">
        <v>1</v>
      </c>
      <c r="C52" s="20" t="s">
        <v>1</v>
      </c>
      <c r="D52" s="20" t="s">
        <v>1</v>
      </c>
      <c r="E52" s="20" t="s">
        <v>1</v>
      </c>
      <c r="F52" s="20" t="s">
        <v>1</v>
      </c>
      <c r="G52" s="20" t="s">
        <v>1</v>
      </c>
      <c r="H52" s="20" t="s">
        <v>1</v>
      </c>
      <c r="I52" s="20" t="s">
        <v>1</v>
      </c>
      <c r="J52" s="20" t="s">
        <v>1</v>
      </c>
      <c r="K52" s="20" t="s">
        <v>1</v>
      </c>
      <c r="L52" s="20" t="s">
        <v>1</v>
      </c>
      <c r="M52" s="20" t="s">
        <v>1</v>
      </c>
      <c r="N52" s="20" t="s">
        <v>1</v>
      </c>
      <c r="O52" s="20" t="s">
        <v>1</v>
      </c>
      <c r="P52" s="20" t="s">
        <v>1</v>
      </c>
      <c r="Q52" s="20" t="s">
        <v>1</v>
      </c>
      <c r="R52" s="20" t="s">
        <v>1</v>
      </c>
      <c r="S52" s="19">
        <v>38321.198520000005</v>
      </c>
      <c r="T52" s="19">
        <v>100258.496268</v>
      </c>
      <c r="U52" s="19">
        <v>134818.57694</v>
      </c>
      <c r="V52" s="19">
        <v>102757.84513999999</v>
      </c>
      <c r="W52" s="19">
        <v>94264.558890000044</v>
      </c>
      <c r="X52" s="24">
        <v>165294</v>
      </c>
      <c r="Y52" s="24">
        <v>164028.44453000004</v>
      </c>
      <c r="Z52" s="24">
        <v>127557.68193000002</v>
      </c>
      <c r="AA52" s="24">
        <v>127506.60375999995</v>
      </c>
      <c r="AB52" s="24">
        <v>101682.54787000004</v>
      </c>
      <c r="AC52" s="24">
        <v>93458.933479999949</v>
      </c>
      <c r="AD52" s="24">
        <v>134957.73748000001</v>
      </c>
      <c r="AE52" s="24">
        <v>533620</v>
      </c>
    </row>
    <row r="53" spans="1:33" ht="13.5" customHeight="1" x14ac:dyDescent="0.3">
      <c r="A53" s="12" t="s">
        <v>2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19"/>
      <c r="T53" s="19"/>
      <c r="U53" s="19"/>
      <c r="V53" s="19"/>
      <c r="W53" s="19"/>
      <c r="X53" s="24"/>
      <c r="Y53" s="24"/>
      <c r="Z53" s="24"/>
      <c r="AA53" s="24"/>
      <c r="AB53" s="24"/>
      <c r="AC53" s="24">
        <v>519677.12297999999</v>
      </c>
      <c r="AD53" s="24">
        <v>0</v>
      </c>
      <c r="AE53" s="24">
        <v>55672</v>
      </c>
    </row>
    <row r="54" spans="1:33" ht="13.5" customHeight="1" x14ac:dyDescent="0.3">
      <c r="A54" s="12" t="s">
        <v>3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19"/>
      <c r="T54" s="19"/>
      <c r="U54" s="19"/>
      <c r="V54" s="19"/>
      <c r="W54" s="19"/>
      <c r="X54" s="24"/>
      <c r="Y54" s="24"/>
      <c r="Z54" s="24"/>
      <c r="AA54" s="24"/>
      <c r="AB54" s="24"/>
      <c r="AC54" s="24"/>
      <c r="AD54" s="24">
        <v>37624.289870000001</v>
      </c>
      <c r="AE54" s="24">
        <v>7528.9286100000008</v>
      </c>
    </row>
    <row r="55" spans="1:33" ht="13.5" customHeight="1" x14ac:dyDescent="0.3">
      <c r="A55" s="25" t="s">
        <v>55</v>
      </c>
      <c r="B55" s="26">
        <v>1052.7119431720109</v>
      </c>
      <c r="C55" s="26">
        <v>619.29894443337969</v>
      </c>
      <c r="D55" s="26">
        <v>318.39606984000528</v>
      </c>
      <c r="E55" s="26">
        <v>349.53196574387567</v>
      </c>
      <c r="F55" s="26">
        <v>454.05961627829782</v>
      </c>
      <c r="G55" s="26">
        <v>380.86702516099052</v>
      </c>
      <c r="H55" s="26">
        <v>1837.1174400849764</v>
      </c>
      <c r="I55" s="26">
        <v>0</v>
      </c>
      <c r="J55" s="26">
        <v>0</v>
      </c>
      <c r="K55" s="26">
        <v>0</v>
      </c>
      <c r="L55" s="26">
        <v>0</v>
      </c>
      <c r="M55" s="26">
        <v>-99.581756622186816</v>
      </c>
      <c r="N55" s="26">
        <v>0</v>
      </c>
      <c r="O55" s="26">
        <v>0</v>
      </c>
      <c r="P55" s="26">
        <v>0</v>
      </c>
      <c r="Q55" s="26">
        <v>0</v>
      </c>
      <c r="R55" s="26">
        <v>3.3189999999999997E-2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73.45814</v>
      </c>
    </row>
    <row r="56" spans="1:33" ht="13.4" customHeight="1" x14ac:dyDescent="0.3">
      <c r="A56" s="4" t="s">
        <v>56</v>
      </c>
      <c r="B56" s="28">
        <v>29608.975635663544</v>
      </c>
      <c r="C56" s="28">
        <v>13244.373630750846</v>
      </c>
      <c r="D56" s="28">
        <v>17011.824110402973</v>
      </c>
      <c r="E56" s="28">
        <v>11258.302655513511</v>
      </c>
      <c r="F56" s="28">
        <v>16179.485650932751</v>
      </c>
      <c r="G56" s="28">
        <v>11543.566399123683</v>
      </c>
      <c r="H56" s="28">
        <v>12247.992472946955</v>
      </c>
      <c r="I56" s="28">
        <v>7568.2905596494729</v>
      </c>
      <c r="J56" s="28">
        <v>31975.141453229771</v>
      </c>
      <c r="K56" s="28">
        <v>26590.667231959102</v>
      </c>
      <c r="L56" s="28">
        <v>31079.19307110137</v>
      </c>
      <c r="M56" s="28">
        <v>42840.501728407355</v>
      </c>
      <c r="N56" s="28">
        <v>40989.93299940251</v>
      </c>
      <c r="O56" s="28">
        <v>36842.473346610903</v>
      </c>
      <c r="P56" s="28">
        <v>24002.480519999997</v>
      </c>
      <c r="Q56" s="28">
        <v>20171.611069999999</v>
      </c>
      <c r="R56" s="28">
        <v>27674.792584900002</v>
      </c>
      <c r="S56" s="28">
        <v>14475.874330000001</v>
      </c>
      <c r="T56" s="28">
        <v>23157.402709999951</v>
      </c>
      <c r="U56" s="28">
        <f>'cash rocne'!U56</f>
        <v>30469.589839999873</v>
      </c>
      <c r="V56" s="28">
        <f>'cash rocne'!V56</f>
        <v>18337.708319999769</v>
      </c>
      <c r="W56" s="28">
        <f>'cash rocne'!W56</f>
        <v>13301.316069999901</v>
      </c>
      <c r="X56" s="28">
        <v>17081.642549999997</v>
      </c>
      <c r="Y56" s="28">
        <v>21118.523770000371</v>
      </c>
      <c r="Z56" s="28">
        <f>'sankcie rocne'!Z3</f>
        <v>29078.624250000401</v>
      </c>
      <c r="AA56" s="28">
        <f>'sankcie rocne'!AA3</f>
        <v>20202.137709999606</v>
      </c>
      <c r="AB56" s="28">
        <f>'sankcie rocne'!AB3</f>
        <v>23122.010070000142</v>
      </c>
      <c r="AC56" s="28">
        <f>'sankcie rocne'!AC3</f>
        <v>40073.452350000502</v>
      </c>
      <c r="AD56" s="28">
        <f>'sankcie rocne'!AD3</f>
        <v>67409.975699999806</v>
      </c>
      <c r="AE56" s="28">
        <f>'sankcie rocne'!AE3</f>
        <v>49844.360470000516</v>
      </c>
    </row>
    <row r="57" spans="1:33" ht="13.5" customHeight="1" thickBot="1" x14ac:dyDescent="0.35">
      <c r="A57" s="29" t="s">
        <v>57</v>
      </c>
      <c r="B57" s="30">
        <f t="shared" ref="B57:AE57" si="16">B3+B56</f>
        <v>4816959.303560379</v>
      </c>
      <c r="C57" s="30">
        <f t="shared" si="16"/>
        <v>4871765.5004265411</v>
      </c>
      <c r="D57" s="30">
        <f t="shared" si="16"/>
        <v>5231787.3646660689</v>
      </c>
      <c r="E57" s="30">
        <f t="shared" si="16"/>
        <v>5638431.6969345408</v>
      </c>
      <c r="F57" s="30">
        <f t="shared" si="16"/>
        <v>5909509.6239152234</v>
      </c>
      <c r="G57" s="30">
        <f t="shared" si="16"/>
        <v>6096256.145955652</v>
      </c>
      <c r="H57" s="30">
        <f t="shared" si="16"/>
        <v>6240350.3472332871</v>
      </c>
      <c r="I57" s="30">
        <f t="shared" si="16"/>
        <v>6671226.5706957448</v>
      </c>
      <c r="J57" s="30">
        <f t="shared" si="16"/>
        <v>7661198.8071745317</v>
      </c>
      <c r="K57" s="30">
        <f t="shared" si="16"/>
        <v>8351552.7816729723</v>
      </c>
      <c r="L57" s="30">
        <f t="shared" si="16"/>
        <v>9215458.6844204329</v>
      </c>
      <c r="M57" s="30">
        <f t="shared" si="16"/>
        <v>9674570.6133713946</v>
      </c>
      <c r="N57" s="30">
        <f t="shared" si="16"/>
        <v>10835888.208724581</v>
      </c>
      <c r="O57" s="30">
        <f t="shared" si="16"/>
        <v>11471855.859734073</v>
      </c>
      <c r="P57" s="30">
        <f t="shared" si="16"/>
        <v>10170657.055941436</v>
      </c>
      <c r="Q57" s="30">
        <f t="shared" si="16"/>
        <v>10395166.439817498</v>
      </c>
      <c r="R57" s="30">
        <f t="shared" si="16"/>
        <v>11266401.530142399</v>
      </c>
      <c r="S57" s="30">
        <f t="shared" si="16"/>
        <v>11204776.235549999</v>
      </c>
      <c r="T57" s="30">
        <f t="shared" si="16"/>
        <v>12120766.432323834</v>
      </c>
      <c r="U57" s="30">
        <f t="shared" si="16"/>
        <v>13089071.076337842</v>
      </c>
      <c r="V57" s="30">
        <f t="shared" si="16"/>
        <v>14245917.58411916</v>
      </c>
      <c r="W57" s="30">
        <f t="shared" si="16"/>
        <v>14225256.339105463</v>
      </c>
      <c r="X57" s="30">
        <f t="shared" si="16"/>
        <v>15102516.448589997</v>
      </c>
      <c r="Y57" s="30">
        <f t="shared" si="16"/>
        <v>16042182.802680021</v>
      </c>
      <c r="Z57" s="30">
        <f t="shared" si="16"/>
        <v>16983753.61753998</v>
      </c>
      <c r="AA57" s="30">
        <f t="shared" si="16"/>
        <v>16770881.466576617</v>
      </c>
      <c r="AB57" s="30">
        <f t="shared" si="16"/>
        <v>18679986.193693757</v>
      </c>
      <c r="AC57" s="30">
        <f t="shared" si="16"/>
        <v>21254583.519330002</v>
      </c>
      <c r="AD57" s="30">
        <f t="shared" si="16"/>
        <v>23224978.442598365</v>
      </c>
      <c r="AE57" s="30">
        <f t="shared" si="16"/>
        <v>24432310.51391333</v>
      </c>
      <c r="AG57" s="8"/>
    </row>
    <row r="58" spans="1:33" ht="13.4" customHeight="1" x14ac:dyDescent="0.3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AC58" s="32"/>
      <c r="AD58" s="32"/>
      <c r="AE58" s="32" t="s">
        <v>72</v>
      </c>
      <c r="AG58" s="33"/>
    </row>
    <row r="59" spans="1:33" ht="13.4" customHeight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O59" s="32"/>
      <c r="P59" s="32"/>
      <c r="Q59" s="32"/>
      <c r="R59" s="32"/>
      <c r="T59" s="32"/>
      <c r="X59" s="31"/>
      <c r="Y59" s="31"/>
      <c r="Z59" s="35"/>
      <c r="AA59" s="35"/>
      <c r="AB59" s="35"/>
      <c r="AC59" s="36"/>
      <c r="AD59" s="36"/>
      <c r="AE59" s="36"/>
    </row>
    <row r="60" spans="1:33" ht="13.4" customHeight="1" x14ac:dyDescent="0.3">
      <c r="A60" s="2" t="s">
        <v>64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37"/>
      <c r="AD60" s="37"/>
      <c r="AE60" s="37"/>
    </row>
    <row r="61" spans="1:33" ht="13.4" customHeight="1" x14ac:dyDescent="0.3">
      <c r="A61" s="38" t="s">
        <v>65</v>
      </c>
      <c r="B61" s="39"/>
      <c r="C61" s="39"/>
      <c r="D61" s="39"/>
      <c r="E61" s="39"/>
      <c r="F61" s="39"/>
      <c r="G61" s="39"/>
      <c r="H61" s="39"/>
      <c r="I61" s="39"/>
      <c r="J61" s="39"/>
      <c r="K61" s="39">
        <f t="shared" ref="K61:AE61" si="17">+K62+K63</f>
        <v>0</v>
      </c>
      <c r="L61" s="39">
        <f t="shared" si="17"/>
        <v>0</v>
      </c>
      <c r="M61" s="39">
        <f t="shared" si="17"/>
        <v>0</v>
      </c>
      <c r="N61" s="39">
        <f t="shared" si="17"/>
        <v>0</v>
      </c>
      <c r="O61" s="39">
        <f t="shared" si="17"/>
        <v>0</v>
      </c>
      <c r="P61" s="39">
        <f t="shared" si="17"/>
        <v>9861.00396</v>
      </c>
      <c r="Q61" s="39">
        <f t="shared" si="17"/>
        <v>20392.652320000001</v>
      </c>
      <c r="R61" s="39">
        <f t="shared" si="17"/>
        <v>10690.879110000002</v>
      </c>
      <c r="S61" s="39">
        <f t="shared" si="17"/>
        <v>3659.8650200000002</v>
      </c>
      <c r="T61" s="39">
        <f t="shared" si="17"/>
        <v>3337.3731299999999</v>
      </c>
      <c r="U61" s="39">
        <f t="shared" si="17"/>
        <v>2558.7608099999998</v>
      </c>
      <c r="V61" s="39">
        <f t="shared" si="17"/>
        <v>828.93323999999984</v>
      </c>
      <c r="W61" s="39">
        <f t="shared" si="17"/>
        <v>14.135990000000001</v>
      </c>
      <c r="X61" s="39">
        <f t="shared" si="17"/>
        <v>1.5720799999999997</v>
      </c>
      <c r="Y61" s="39">
        <f t="shared" si="17"/>
        <v>-0.52019000000000004</v>
      </c>
      <c r="Z61" s="39">
        <f t="shared" si="17"/>
        <v>3.7758200000000004</v>
      </c>
      <c r="AA61" s="39">
        <f t="shared" si="17"/>
        <v>0.69627000000000006</v>
      </c>
      <c r="AB61" s="39">
        <f t="shared" si="17"/>
        <v>-8.9415199999999988</v>
      </c>
      <c r="AC61" s="39">
        <f t="shared" si="17"/>
        <v>-0.37402999999999997</v>
      </c>
      <c r="AD61" s="39">
        <f t="shared" si="17"/>
        <v>3.992</v>
      </c>
      <c r="AE61" s="39">
        <f t="shared" si="17"/>
        <v>2.3993599999999997</v>
      </c>
    </row>
    <row r="62" spans="1:33" ht="13.4" customHeight="1" x14ac:dyDescent="0.3">
      <c r="A62" s="4" t="s">
        <v>66</v>
      </c>
      <c r="B62" s="10"/>
      <c r="C62" s="10"/>
      <c r="D62" s="10"/>
      <c r="E62" s="10"/>
      <c r="F62" s="10"/>
      <c r="G62" s="10"/>
      <c r="H62" s="10"/>
      <c r="I62" s="10"/>
      <c r="J62" s="10"/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-9.4999999999999998E-3</v>
      </c>
      <c r="Q62" s="8">
        <v>11497.590440000002</v>
      </c>
      <c r="R62" s="8">
        <v>8485.9491000000016</v>
      </c>
      <c r="S62" s="8">
        <v>1732.29573</v>
      </c>
      <c r="T62" s="8">
        <v>1580</v>
      </c>
      <c r="U62" s="8">
        <v>1511.7847100000001</v>
      </c>
      <c r="V62" s="8">
        <v>826.41090999999983</v>
      </c>
      <c r="W62" s="8">
        <v>11.319510000000001</v>
      </c>
      <c r="X62" s="8">
        <v>1.5720799999999997</v>
      </c>
      <c r="Y62" s="8">
        <v>-0.52019000000000004</v>
      </c>
      <c r="Z62" s="8">
        <v>1.05074</v>
      </c>
      <c r="AA62" s="8">
        <v>0.20477000000000001</v>
      </c>
      <c r="AB62" s="8">
        <v>0.26802999999999999</v>
      </c>
      <c r="AC62" s="8">
        <v>-0.37402999999999997</v>
      </c>
      <c r="AD62" s="8">
        <v>-3.0000000000000027E-2</v>
      </c>
      <c r="AE62" s="8">
        <v>-4.4139999999999999E-2</v>
      </c>
    </row>
    <row r="63" spans="1:33" ht="13.4" customHeight="1" x14ac:dyDescent="0.3">
      <c r="A63" s="4" t="s">
        <v>67</v>
      </c>
      <c r="B63" s="10"/>
      <c r="C63" s="10"/>
      <c r="D63" s="10"/>
      <c r="E63" s="10"/>
      <c r="F63" s="10"/>
      <c r="G63" s="10"/>
      <c r="H63" s="10"/>
      <c r="I63" s="10"/>
      <c r="J63" s="10"/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9861.0134600000001</v>
      </c>
      <c r="Q63" s="8">
        <v>8895.0618800000011</v>
      </c>
      <c r="R63" s="8">
        <v>2204.93001</v>
      </c>
      <c r="S63" s="40">
        <v>1927.5692900000004</v>
      </c>
      <c r="T63" s="8">
        <v>1757.3731299999999</v>
      </c>
      <c r="U63" s="8">
        <v>1046.9760999999999</v>
      </c>
      <c r="V63" s="8">
        <v>2.5223300000000006</v>
      </c>
      <c r="W63" s="8">
        <v>2.8164800000000003</v>
      </c>
      <c r="X63" s="8">
        <v>0</v>
      </c>
      <c r="Y63" s="8">
        <v>0</v>
      </c>
      <c r="Z63" s="8">
        <v>2.7250800000000002</v>
      </c>
      <c r="AA63" s="8">
        <v>0.49150000000000005</v>
      </c>
      <c r="AB63" s="8">
        <v>-9.2095499999999983</v>
      </c>
      <c r="AC63" s="8">
        <v>0</v>
      </c>
      <c r="AD63" s="8">
        <v>4.0220000000000002</v>
      </c>
      <c r="AE63" s="8">
        <v>2.4434999999999998</v>
      </c>
    </row>
    <row r="64" spans="1:33" ht="13.4" customHeight="1" x14ac:dyDescent="0.3">
      <c r="A64" s="38" t="s">
        <v>68</v>
      </c>
      <c r="B64" s="39"/>
      <c r="C64" s="39"/>
      <c r="D64" s="39"/>
      <c r="E64" s="39"/>
      <c r="F64" s="39"/>
      <c r="G64" s="39"/>
      <c r="H64" s="39"/>
      <c r="I64" s="39"/>
      <c r="J64" s="39"/>
      <c r="K64" s="39">
        <f t="shared" ref="K64:AE64" si="18">+K65+K66</f>
        <v>186480</v>
      </c>
      <c r="L64" s="39">
        <f t="shared" si="18"/>
        <v>194529.35084312549</v>
      </c>
      <c r="M64" s="39">
        <f t="shared" si="18"/>
        <v>245056.84568700349</v>
      </c>
      <c r="N64" s="39">
        <f t="shared" si="18"/>
        <v>252339.66511208474</v>
      </c>
      <c r="O64" s="39">
        <f t="shared" si="18"/>
        <v>262375.42271625844</v>
      </c>
      <c r="P64" s="39">
        <f t="shared" si="18"/>
        <v>259774.25880181155</v>
      </c>
      <c r="Q64" s="39">
        <f t="shared" si="18"/>
        <v>255261.40480749999</v>
      </c>
      <c r="R64" s="39">
        <f t="shared" si="18"/>
        <v>258379.82978749997</v>
      </c>
      <c r="S64" s="39">
        <f t="shared" si="18"/>
        <v>260729</v>
      </c>
      <c r="T64" s="39">
        <f t="shared" si="18"/>
        <v>261779.32876999999</v>
      </c>
      <c r="U64" s="39">
        <f t="shared" si="18"/>
        <v>260415.902</v>
      </c>
      <c r="V64" s="39">
        <f t="shared" si="18"/>
        <v>260406.78188042456</v>
      </c>
      <c r="W64" s="39">
        <f t="shared" si="18"/>
        <v>263596.68048999994</v>
      </c>
      <c r="X64" s="39">
        <f t="shared" si="18"/>
        <v>266310.00113914034</v>
      </c>
      <c r="Y64" s="39">
        <f t="shared" si="18"/>
        <v>269109</v>
      </c>
      <c r="Z64" s="39">
        <f t="shared" si="18"/>
        <v>332869.40272999997</v>
      </c>
      <c r="AA64" s="39">
        <f t="shared" si="18"/>
        <v>364263.50677589752</v>
      </c>
      <c r="AB64" s="39">
        <f t="shared" si="18"/>
        <v>352633.4588281599</v>
      </c>
      <c r="AC64" s="39">
        <f t="shared" si="18"/>
        <v>502961.10223198816</v>
      </c>
      <c r="AD64" s="39">
        <f t="shared" si="18"/>
        <v>1294129</v>
      </c>
      <c r="AE64" s="39">
        <f t="shared" si="18"/>
        <v>1308898.2010300001</v>
      </c>
    </row>
    <row r="65" spans="1:31" ht="13.4" customHeight="1" x14ac:dyDescent="0.3">
      <c r="A65" s="4" t="s">
        <v>66</v>
      </c>
      <c r="B65" s="10"/>
      <c r="C65" s="10"/>
      <c r="D65" s="10"/>
      <c r="E65" s="10"/>
      <c r="F65" s="10"/>
      <c r="G65" s="10"/>
      <c r="H65" s="10"/>
      <c r="I65" s="10"/>
      <c r="J65" s="10"/>
      <c r="K65" s="41">
        <v>164361.7849034057</v>
      </c>
      <c r="L65" s="41">
        <v>169648.92562902471</v>
      </c>
      <c r="M65" s="41">
        <v>211194.27222886102</v>
      </c>
      <c r="N65" s="41">
        <v>216691.11030892469</v>
      </c>
      <c r="O65" s="41">
        <v>223061.79531799784</v>
      </c>
      <c r="P65" s="41">
        <v>217639.52578181156</v>
      </c>
      <c r="Q65" s="41">
        <v>212349.8140975</v>
      </c>
      <c r="R65" s="41">
        <v>215550.28162749999</v>
      </c>
      <c r="S65" s="41">
        <v>222239</v>
      </c>
      <c r="T65" s="41">
        <v>220657</v>
      </c>
      <c r="U65" s="41">
        <v>219977</v>
      </c>
      <c r="V65" s="41">
        <v>220249.76314042456</v>
      </c>
      <c r="W65" s="41">
        <v>223237.68048999997</v>
      </c>
      <c r="X65" s="41">
        <v>226316</v>
      </c>
      <c r="Y65" s="41">
        <v>228695</v>
      </c>
      <c r="Z65" s="41">
        <v>282658</v>
      </c>
      <c r="AA65" s="41">
        <v>302346.80729589751</v>
      </c>
      <c r="AB65" s="41">
        <v>283236.6159881599</v>
      </c>
      <c r="AC65" s="41">
        <v>378133.10223198816</v>
      </c>
      <c r="AD65" s="41">
        <v>1020538.9999999999</v>
      </c>
      <c r="AE65" s="41">
        <v>1029484.2010300001</v>
      </c>
    </row>
    <row r="66" spans="1:31" ht="13.4" customHeight="1" x14ac:dyDescent="0.3">
      <c r="A66" s="42" t="s">
        <v>67</v>
      </c>
      <c r="B66" s="43"/>
      <c r="C66" s="43"/>
      <c r="D66" s="43"/>
      <c r="E66" s="43"/>
      <c r="F66" s="43"/>
      <c r="G66" s="43"/>
      <c r="H66" s="43"/>
      <c r="I66" s="43"/>
      <c r="J66" s="43"/>
      <c r="K66" s="40">
        <v>22118.215096594304</v>
      </c>
      <c r="L66" s="40">
        <v>24880.425214100764</v>
      </c>
      <c r="M66" s="40">
        <v>33862.573458142469</v>
      </c>
      <c r="N66" s="40">
        <v>35648.554803160048</v>
      </c>
      <c r="O66" s="40">
        <v>39313.627398260629</v>
      </c>
      <c r="P66" s="40">
        <v>42134.733019999992</v>
      </c>
      <c r="Q66" s="40">
        <v>42911.590709999989</v>
      </c>
      <c r="R66" s="40">
        <v>42829.548159999984</v>
      </c>
      <c r="S66" s="40">
        <v>38490</v>
      </c>
      <c r="T66" s="40">
        <v>41122.328769999993</v>
      </c>
      <c r="U66" s="40">
        <v>40438.902000000002</v>
      </c>
      <c r="V66" s="40">
        <v>40157.018739999992</v>
      </c>
      <c r="W66" s="40">
        <v>40359</v>
      </c>
      <c r="X66" s="40">
        <v>39994.001139140331</v>
      </c>
      <c r="Y66" s="40">
        <v>40414</v>
      </c>
      <c r="Z66" s="40">
        <v>50211.402730000002</v>
      </c>
      <c r="AA66" s="40">
        <v>61916.699479999996</v>
      </c>
      <c r="AB66" s="40">
        <v>69396.842839999998</v>
      </c>
      <c r="AC66" s="40">
        <v>124828</v>
      </c>
      <c r="AD66" s="40">
        <v>273590</v>
      </c>
      <c r="AE66" s="40">
        <v>279414</v>
      </c>
    </row>
    <row r="67" spans="1:31" ht="13.4" customHeight="1" x14ac:dyDescent="0.3">
      <c r="A67" s="38" t="s">
        <v>69</v>
      </c>
      <c r="B67" s="39"/>
      <c r="C67" s="39"/>
      <c r="D67" s="39"/>
      <c r="E67" s="39"/>
      <c r="F67" s="39"/>
      <c r="G67" s="39"/>
      <c r="H67" s="39"/>
      <c r="I67" s="39"/>
      <c r="J67" s="39"/>
      <c r="K67" s="39">
        <f t="shared" ref="K67:AE67" si="19">+K68+K69</f>
        <v>0</v>
      </c>
      <c r="L67" s="39">
        <f t="shared" si="19"/>
        <v>0</v>
      </c>
      <c r="M67" s="39">
        <f t="shared" si="19"/>
        <v>0</v>
      </c>
      <c r="N67" s="39">
        <f t="shared" si="19"/>
        <v>0</v>
      </c>
      <c r="O67" s="39">
        <f t="shared" si="19"/>
        <v>0</v>
      </c>
      <c r="P67" s="39">
        <f t="shared" si="19"/>
        <v>0</v>
      </c>
      <c r="Q67" s="39">
        <f t="shared" si="19"/>
        <v>0</v>
      </c>
      <c r="R67" s="39">
        <f t="shared" si="19"/>
        <v>0</v>
      </c>
      <c r="S67" s="39">
        <f t="shared" si="19"/>
        <v>0</v>
      </c>
      <c r="T67" s="39">
        <f t="shared" si="19"/>
        <v>0</v>
      </c>
      <c r="U67" s="39">
        <f t="shared" si="19"/>
        <v>0</v>
      </c>
      <c r="V67" s="39">
        <f t="shared" si="19"/>
        <v>0</v>
      </c>
      <c r="W67" s="39">
        <f t="shared" si="19"/>
        <v>0</v>
      </c>
      <c r="X67" s="39">
        <f t="shared" si="19"/>
        <v>0</v>
      </c>
      <c r="Y67" s="39">
        <f t="shared" si="19"/>
        <v>880</v>
      </c>
      <c r="Z67" s="39">
        <f t="shared" si="19"/>
        <v>5263</v>
      </c>
      <c r="AA67" s="39">
        <f t="shared" si="19"/>
        <v>4002.5350807223854</v>
      </c>
      <c r="AB67" s="39">
        <f t="shared" si="19"/>
        <v>5973.2909755976825</v>
      </c>
      <c r="AC67" s="39">
        <f t="shared" si="19"/>
        <v>6434</v>
      </c>
      <c r="AD67" s="39">
        <f t="shared" si="19"/>
        <v>10008.800365029576</v>
      </c>
      <c r="AE67" s="39">
        <f t="shared" si="19"/>
        <v>27338.18988253671</v>
      </c>
    </row>
    <row r="68" spans="1:31" ht="13.4" customHeight="1" x14ac:dyDescent="0.3">
      <c r="A68" s="4" t="s">
        <v>66</v>
      </c>
      <c r="B68" s="10"/>
      <c r="C68" s="10"/>
      <c r="D68" s="10"/>
      <c r="E68" s="10"/>
      <c r="F68" s="10"/>
      <c r="G68" s="10"/>
      <c r="H68" s="10"/>
      <c r="I68" s="10"/>
      <c r="J68" s="10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>
        <v>2640</v>
      </c>
      <c r="AA68" s="41">
        <v>2271.9300807223854</v>
      </c>
      <c r="AB68" s="41">
        <v>3730.7239755976825</v>
      </c>
      <c r="AC68" s="41">
        <v>4189</v>
      </c>
      <c r="AD68" s="41">
        <v>5105.1501050295765</v>
      </c>
      <c r="AE68" s="41">
        <v>22378.160400000001</v>
      </c>
    </row>
    <row r="69" spans="1:31" ht="13.4" customHeight="1" thickBot="1" x14ac:dyDescent="0.35">
      <c r="A69" s="42" t="s">
        <v>67</v>
      </c>
      <c r="B69" s="43"/>
      <c r="C69" s="43"/>
      <c r="D69" s="43"/>
      <c r="E69" s="43"/>
      <c r="F69" s="43"/>
      <c r="G69" s="43"/>
      <c r="H69" s="43"/>
      <c r="I69" s="43"/>
      <c r="J69" s="43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>
        <v>880</v>
      </c>
      <c r="Z69" s="40">
        <v>2623</v>
      </c>
      <c r="AA69" s="40">
        <v>1730.605</v>
      </c>
      <c r="AB69" s="40">
        <v>2242.567</v>
      </c>
      <c r="AC69" s="40">
        <v>2245</v>
      </c>
      <c r="AD69" s="40">
        <v>4903.6502600000003</v>
      </c>
      <c r="AE69" s="40">
        <v>4960.0294825367091</v>
      </c>
    </row>
    <row r="70" spans="1:31" ht="13.4" customHeight="1" thickBot="1" x14ac:dyDescent="0.35">
      <c r="A70" s="44" t="s">
        <v>70</v>
      </c>
      <c r="B70" s="45"/>
      <c r="C70" s="45"/>
      <c r="D70" s="45"/>
      <c r="E70" s="45"/>
      <c r="F70" s="45"/>
      <c r="G70" s="45"/>
      <c r="H70" s="45"/>
      <c r="I70" s="45"/>
      <c r="J70" s="45"/>
      <c r="K70" s="45">
        <f t="shared" ref="K70:W70" si="20">+K64+K61</f>
        <v>186480</v>
      </c>
      <c r="L70" s="45">
        <f t="shared" si="20"/>
        <v>194529.35084312549</v>
      </c>
      <c r="M70" s="45">
        <f t="shared" si="20"/>
        <v>245056.84568700349</v>
      </c>
      <c r="N70" s="45">
        <f t="shared" si="20"/>
        <v>252339.66511208474</v>
      </c>
      <c r="O70" s="45">
        <f t="shared" si="20"/>
        <v>262375.42271625844</v>
      </c>
      <c r="P70" s="45">
        <f t="shared" si="20"/>
        <v>269635.26276181155</v>
      </c>
      <c r="Q70" s="45">
        <f t="shared" si="20"/>
        <v>275654.05712750001</v>
      </c>
      <c r="R70" s="45">
        <f t="shared" si="20"/>
        <v>269070.70889749995</v>
      </c>
      <c r="S70" s="45">
        <f t="shared" si="20"/>
        <v>264388.86502000003</v>
      </c>
      <c r="T70" s="45">
        <f t="shared" si="20"/>
        <v>265116.70189999999</v>
      </c>
      <c r="U70" s="45">
        <f t="shared" si="20"/>
        <v>262974.66281000001</v>
      </c>
      <c r="V70" s="45">
        <f t="shared" si="20"/>
        <v>261235.71512042457</v>
      </c>
      <c r="W70" s="45">
        <f t="shared" si="20"/>
        <v>263610.81647999992</v>
      </c>
      <c r="X70" s="45">
        <f t="shared" ref="X70:AE70" si="21">+X64+X61+X67</f>
        <v>266311.57321914035</v>
      </c>
      <c r="Y70" s="45">
        <f t="shared" si="21"/>
        <v>269988.47980999999</v>
      </c>
      <c r="Z70" s="45">
        <f t="shared" si="21"/>
        <v>338136.17854999995</v>
      </c>
      <c r="AA70" s="45">
        <f t="shared" si="21"/>
        <v>368266.73812661989</v>
      </c>
      <c r="AB70" s="45">
        <f t="shared" si="21"/>
        <v>358597.80828375759</v>
      </c>
      <c r="AC70" s="45">
        <f t="shared" si="21"/>
        <v>509394.72820198815</v>
      </c>
      <c r="AD70" s="45">
        <f t="shared" si="21"/>
        <v>1304141.7923650297</v>
      </c>
      <c r="AE70" s="45">
        <f t="shared" si="21"/>
        <v>1336238.7902725367</v>
      </c>
    </row>
    <row r="71" spans="1:31" ht="13.4" customHeight="1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O71" s="32"/>
      <c r="P71" s="32"/>
      <c r="Q71" s="32"/>
      <c r="R71" s="32"/>
      <c r="T71" s="32"/>
      <c r="V71" s="46"/>
      <c r="W71" s="8"/>
    </row>
    <row r="72" spans="1:31" ht="13.4" customHeight="1" x14ac:dyDescent="0.3">
      <c r="A72" s="4" t="s">
        <v>58</v>
      </c>
      <c r="B72" s="8"/>
      <c r="C72" s="8"/>
      <c r="D72" s="8"/>
      <c r="E72" s="8"/>
      <c r="F72" s="8"/>
      <c r="G72" s="8"/>
      <c r="H72" s="8"/>
      <c r="I72" s="8"/>
      <c r="J72" s="8"/>
      <c r="K72" s="32"/>
      <c r="T72" s="32"/>
    </row>
    <row r="73" spans="1:31" ht="13.4" customHeight="1" x14ac:dyDescent="0.3">
      <c r="A73" s="4" t="s">
        <v>71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31" ht="13.4" customHeight="1" x14ac:dyDescent="0.3">
      <c r="A74" s="4" t="s">
        <v>60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AA74" s="8"/>
      <c r="AB74" s="8"/>
    </row>
    <row r="75" spans="1:31" ht="13.4" customHeight="1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</row>
    <row r="76" spans="1:31" ht="13.4" customHeight="1" x14ac:dyDescent="0.3">
      <c r="K76" s="8"/>
      <c r="L76" s="8"/>
      <c r="M76" s="8"/>
      <c r="N76" s="8"/>
      <c r="O76" s="8"/>
      <c r="P76" s="8"/>
      <c r="Q76" s="8"/>
      <c r="R76" s="8"/>
    </row>
    <row r="78" spans="1:31" ht="13.4" customHeight="1" x14ac:dyDescent="0.3">
      <c r="A78" s="48"/>
    </row>
    <row r="80" spans="1:31" ht="13.4" customHeight="1" x14ac:dyDescent="0.3">
      <c r="A80" s="49"/>
    </row>
    <row r="81" spans="1:19" ht="13.4" customHeight="1" x14ac:dyDescent="0.3">
      <c r="A81" s="50"/>
    </row>
    <row r="82" spans="1:19" ht="13.4" customHeight="1" x14ac:dyDescent="0.3">
      <c r="A82" s="51"/>
      <c r="O82" s="52"/>
      <c r="P82" s="52"/>
      <c r="Q82" s="52"/>
      <c r="R82" s="52"/>
      <c r="S82" s="52"/>
    </row>
    <row r="83" spans="1:19" ht="13.4" customHeight="1" x14ac:dyDescent="0.3">
      <c r="A83" s="49"/>
    </row>
    <row r="84" spans="1:19" ht="13.4" customHeight="1" x14ac:dyDescent="0.3">
      <c r="A84" s="51"/>
    </row>
    <row r="87" spans="1:19" ht="13.4" customHeight="1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9" ht="13.4" customHeight="1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9" ht="13.4" customHeight="1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9" ht="13.4" customHeight="1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9" ht="13.4" customHeight="1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9" ht="13.4" customHeight="1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9" ht="13.4" customHeight="1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9" ht="13.4" customHeight="1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9" ht="13.4" customHeight="1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9" ht="13.4" customHeight="1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</sheetData>
  <mergeCells count="14">
    <mergeCell ref="AD38:AD39"/>
    <mergeCell ref="AE38:AE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</mergeCells>
  <pageMargins left="0.15748031496062992" right="0.15748031496062992" top="0.59055118110236227" bottom="0.59055118110236227" header="0.51181102362204722" footer="0.51181102362204722"/>
  <pageSetup paperSize="9" scale="65" orientation="landscape"/>
  <headerFooter>
    <oddFooter>&amp;L_x000D_&amp;1#&amp;"Calibri"&amp;10&amp;K000000 Interné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AC5B-D634-4490-9DEA-AE55C29075ED}">
  <sheetPr codeName="Hárok3">
    <pageSetUpPr fitToPage="1"/>
  </sheetPr>
  <dimension ref="A1:AE68"/>
  <sheetViews>
    <sheetView showGridLines="0" workbookViewId="0">
      <pane xSplit="1" ySplit="2" topLeftCell="U18" activePane="bottomRight" state="frozen"/>
      <selection activeCell="AA17" sqref="AA17"/>
      <selection pane="topRight" activeCell="AA17" sqref="AA17"/>
      <selection pane="bottomLeft" activeCell="AA17" sqref="AA17"/>
      <selection pane="bottomRight" activeCell="U49" sqref="U49"/>
    </sheetView>
  </sheetViews>
  <sheetFormatPr defaultColWidth="9.453125" defaultRowHeight="13.4" customHeight="1" x14ac:dyDescent="0.3"/>
  <cols>
    <col min="1" max="1" width="51.453125" style="4" customWidth="1"/>
    <col min="2" max="11" width="8.81640625" style="4" customWidth="1"/>
    <col min="12" max="13" width="9.54296875" style="4" bestFit="1" customWidth="1"/>
    <col min="14" max="16" width="9.81640625" style="4" bestFit="1" customWidth="1"/>
    <col min="17" max="17" width="9.54296875" style="4" bestFit="1" customWidth="1"/>
    <col min="18" max="21" width="9.81640625" style="4" bestFit="1" customWidth="1"/>
    <col min="22" max="22" width="10.54296875" style="4" customWidth="1"/>
    <col min="23" max="23" width="10.54296875" style="34" customWidth="1"/>
    <col min="24" max="31" width="11.453125" style="4" customWidth="1"/>
    <col min="32" max="16384" width="9.453125" style="4"/>
  </cols>
  <sheetData>
    <row r="1" spans="1:31" ht="15.75" customHeight="1" x14ac:dyDescent="0.35">
      <c r="A1" s="1" t="s">
        <v>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1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</row>
    <row r="3" spans="1:31" ht="13.4" customHeight="1" x14ac:dyDescent="0.3">
      <c r="A3" s="6" t="s">
        <v>5</v>
      </c>
      <c r="B3" s="7">
        <f>B4+B10+B16+B44+B49</f>
        <v>4850719.492290712</v>
      </c>
      <c r="C3" s="7">
        <f t="shared" ref="C3:AE3" si="0">C4+C10+C16+C44+C49</f>
        <v>5039448.0911744004</v>
      </c>
      <c r="D3" s="7">
        <f t="shared" si="0"/>
        <v>5236349.182240922</v>
      </c>
      <c r="E3" s="7">
        <f t="shared" si="0"/>
        <v>5529410.1108557386</v>
      </c>
      <c r="F3" s="7">
        <f t="shared" si="0"/>
        <v>5780504.2005676152</v>
      </c>
      <c r="G3" s="7">
        <f t="shared" si="0"/>
        <v>6286617.4535875982</v>
      </c>
      <c r="H3" s="7">
        <f t="shared" si="0"/>
        <v>6023627.2727109464</v>
      </c>
      <c r="I3" s="7">
        <f t="shared" si="0"/>
        <v>6871207.661224192</v>
      </c>
      <c r="J3" s="7">
        <f t="shared" si="0"/>
        <v>7259030.2304481175</v>
      </c>
      <c r="K3" s="7">
        <f t="shared" si="0"/>
        <v>7648917.5808404693</v>
      </c>
      <c r="L3" s="7">
        <f t="shared" si="0"/>
        <v>9087234.9865866695</v>
      </c>
      <c r="M3" s="7">
        <f t="shared" si="0"/>
        <v>9604771.435658237</v>
      </c>
      <c r="N3" s="7">
        <f t="shared" si="0"/>
        <v>10523104.266784837</v>
      </c>
      <c r="O3" s="7">
        <f t="shared" si="0"/>
        <v>11245492.910421893</v>
      </c>
      <c r="P3" s="7">
        <f t="shared" si="0"/>
        <v>10228277.927889997</v>
      </c>
      <c r="Q3" s="7">
        <f t="shared" si="0"/>
        <v>9893188.0206799991</v>
      </c>
      <c r="R3" s="7">
        <f t="shared" si="0"/>
        <v>10895941.08625</v>
      </c>
      <c r="S3" s="7">
        <f t="shared" si="0"/>
        <v>10940504.069489999</v>
      </c>
      <c r="T3" s="7">
        <f t="shared" si="0"/>
        <v>11758117.58498</v>
      </c>
      <c r="U3" s="7">
        <f t="shared" si="0"/>
        <v>12032397.963990001</v>
      </c>
      <c r="V3" s="7">
        <f t="shared" si="0"/>
        <v>13678456.252800001</v>
      </c>
      <c r="W3" s="7">
        <f t="shared" si="0"/>
        <v>14229475.484690001</v>
      </c>
      <c r="X3" s="7">
        <f t="shared" si="0"/>
        <v>14627126.845229998</v>
      </c>
      <c r="Y3" s="7">
        <f t="shared" si="0"/>
        <v>15794191.96263</v>
      </c>
      <c r="Z3" s="7">
        <f t="shared" si="0"/>
        <v>16440340.781539999</v>
      </c>
      <c r="AA3" s="7">
        <f t="shared" si="0"/>
        <v>16045540.448069999</v>
      </c>
      <c r="AB3" s="7">
        <f t="shared" si="0"/>
        <v>17753841.203489996</v>
      </c>
      <c r="AC3" s="7">
        <f t="shared" si="0"/>
        <v>20030614.538119998</v>
      </c>
      <c r="AD3" s="7">
        <f t="shared" si="0"/>
        <v>22232078.719409999</v>
      </c>
      <c r="AE3" s="7">
        <f t="shared" si="0"/>
        <v>23146171.791170001</v>
      </c>
    </row>
    <row r="4" spans="1:31" ht="13.4" customHeight="1" x14ac:dyDescent="0.3">
      <c r="A4" s="9" t="s">
        <v>6</v>
      </c>
      <c r="B4" s="10">
        <f t="shared" ref="B4:AE4" si="1">B5+B8+B9</f>
        <v>1971872.2415365465</v>
      </c>
      <c r="C4" s="10">
        <f t="shared" si="1"/>
        <v>2151680.322222665</v>
      </c>
      <c r="D4" s="10">
        <f t="shared" si="1"/>
        <v>2022356.2535195507</v>
      </c>
      <c r="E4" s="10">
        <f t="shared" si="1"/>
        <v>2273776.6194645818</v>
      </c>
      <c r="F4" s="10">
        <f t="shared" si="1"/>
        <v>2292468.9916075813</v>
      </c>
      <c r="G4" s="10">
        <f t="shared" si="1"/>
        <v>2245231.3705573259</v>
      </c>
      <c r="H4" s="10">
        <f t="shared" si="1"/>
        <v>2185070.2221317133</v>
      </c>
      <c r="I4" s="10">
        <f t="shared" si="1"/>
        <v>2529514.5946202613</v>
      </c>
      <c r="J4" s="11">
        <f t="shared" si="1"/>
        <v>2628064.6778696147</v>
      </c>
      <c r="K4" s="11">
        <f t="shared" si="1"/>
        <v>2355972.0498453164</v>
      </c>
      <c r="L4" s="11">
        <f t="shared" si="1"/>
        <v>2846141.7225097925</v>
      </c>
      <c r="M4" s="11">
        <f t="shared" si="1"/>
        <v>3081733.035154352</v>
      </c>
      <c r="N4" s="11">
        <f t="shared" si="1"/>
        <v>3464583.2277305322</v>
      </c>
      <c r="O4" s="11">
        <f t="shared" si="1"/>
        <v>4140939.5317433435</v>
      </c>
      <c r="P4" s="11">
        <f t="shared" si="1"/>
        <v>3914417.62684</v>
      </c>
      <c r="Q4" s="11">
        <f t="shared" si="1"/>
        <v>2870169.22725</v>
      </c>
      <c r="R4" s="54">
        <f t="shared" si="1"/>
        <v>3442244.2413499998</v>
      </c>
      <c r="S4" s="11">
        <f t="shared" si="1"/>
        <v>3728513.2672299999</v>
      </c>
      <c r="T4" s="11">
        <f t="shared" si="1"/>
        <v>4022321.1780300001</v>
      </c>
      <c r="U4" s="11">
        <f t="shared" si="1"/>
        <v>4051050.1609000005</v>
      </c>
      <c r="V4" s="11">
        <f t="shared" si="1"/>
        <v>4924444.0683899997</v>
      </c>
      <c r="W4" s="11">
        <f t="shared" si="1"/>
        <v>5742776.6357299993</v>
      </c>
      <c r="X4" s="11">
        <f t="shared" si="1"/>
        <v>5355164.5337499995</v>
      </c>
      <c r="Y4" s="11">
        <f t="shared" si="1"/>
        <v>5871126.614839999</v>
      </c>
      <c r="Z4" s="11">
        <f t="shared" si="1"/>
        <v>6152089.7591399997</v>
      </c>
      <c r="AA4" s="11">
        <f t="shared" si="1"/>
        <v>5704795.2742999997</v>
      </c>
      <c r="AB4" s="11">
        <f t="shared" si="1"/>
        <v>6444966.8991299998</v>
      </c>
      <c r="AC4" s="11">
        <f t="shared" si="1"/>
        <v>7714948.1835199995</v>
      </c>
      <c r="AD4" s="11">
        <f t="shared" si="1"/>
        <v>8186807.6423299983</v>
      </c>
      <c r="AE4" s="11">
        <f t="shared" si="1"/>
        <v>8725857.9045800008</v>
      </c>
    </row>
    <row r="5" spans="1:31" ht="13.4" customHeight="1" x14ac:dyDescent="0.3">
      <c r="A5" s="12" t="s">
        <v>7</v>
      </c>
      <c r="B5" s="8">
        <f t="shared" ref="B5:T5" si="2">SUM(B6:B7)</f>
        <v>664039.84471884742</v>
      </c>
      <c r="C5" s="8">
        <f t="shared" si="2"/>
        <v>831567.06887538999</v>
      </c>
      <c r="D5" s="8">
        <f t="shared" si="2"/>
        <v>1026251.200325632</v>
      </c>
      <c r="E5" s="8">
        <f t="shared" si="2"/>
        <v>1156237.6876269665</v>
      </c>
      <c r="F5" s="8">
        <f t="shared" si="2"/>
        <v>1203601.7941243441</v>
      </c>
      <c r="G5" s="8">
        <f t="shared" si="2"/>
        <v>1056691.574758016</v>
      </c>
      <c r="H5" s="8">
        <f t="shared" si="2"/>
        <v>1149046.5385670185</v>
      </c>
      <c r="I5" s="8">
        <f t="shared" si="2"/>
        <v>1231738.0718913893</v>
      </c>
      <c r="J5" s="8">
        <f t="shared" si="2"/>
        <v>1310086.4322226651</v>
      </c>
      <c r="K5" s="8">
        <f t="shared" si="2"/>
        <v>1111942.0871881433</v>
      </c>
      <c r="L5" s="8">
        <f t="shared" si="2"/>
        <v>1325215.0059277704</v>
      </c>
      <c r="M5" s="8">
        <f t="shared" si="2"/>
        <v>1355679.7121688905</v>
      </c>
      <c r="N5" s="8">
        <f t="shared" si="2"/>
        <v>1538857.6331945823</v>
      </c>
      <c r="O5" s="8">
        <f t="shared" si="2"/>
        <v>1819293.4124115375</v>
      </c>
      <c r="P5" s="8">
        <f t="shared" si="2"/>
        <v>1633219.8050500001</v>
      </c>
      <c r="Q5" s="8">
        <f t="shared" si="2"/>
        <v>1463041.2775100002</v>
      </c>
      <c r="R5" s="15">
        <f t="shared" si="2"/>
        <v>1681506.42857</v>
      </c>
      <c r="S5" s="8">
        <f t="shared" si="2"/>
        <v>1830692</v>
      </c>
      <c r="T5" s="8">
        <f t="shared" si="2"/>
        <v>1846811.81458</v>
      </c>
      <c r="U5" s="8">
        <f t="shared" ref="U5:AE5" si="3">SUM(U6:U7)</f>
        <v>1964715.5108000003</v>
      </c>
      <c r="V5" s="8">
        <f t="shared" si="3"/>
        <v>2158507.8262999998</v>
      </c>
      <c r="W5" s="8">
        <f t="shared" si="3"/>
        <v>2376502.4340299992</v>
      </c>
      <c r="X5" s="8">
        <f t="shared" si="3"/>
        <v>2574876.9170400002</v>
      </c>
      <c r="Y5" s="8">
        <f t="shared" si="3"/>
        <v>2866021.8001600001</v>
      </c>
      <c r="Z5" s="8">
        <f t="shared" si="3"/>
        <v>3155500.12207</v>
      </c>
      <c r="AA5" s="8">
        <f t="shared" si="3"/>
        <v>3120154.1214100001</v>
      </c>
      <c r="AB5" s="8">
        <f t="shared" si="3"/>
        <v>3295840.6982499999</v>
      </c>
      <c r="AC5" s="8">
        <f t="shared" si="3"/>
        <v>3595839.0878699999</v>
      </c>
      <c r="AD5" s="8">
        <f t="shared" si="3"/>
        <v>3524014.5243599997</v>
      </c>
      <c r="AE5" s="8">
        <f t="shared" si="3"/>
        <v>3445616.3605499999</v>
      </c>
    </row>
    <row r="6" spans="1:31" ht="13.4" customHeight="1" x14ac:dyDescent="0.3">
      <c r="A6" s="14" t="s">
        <v>8</v>
      </c>
      <c r="B6" s="8">
        <v>543692.38262630277</v>
      </c>
      <c r="C6" s="8">
        <v>674520.76062105817</v>
      </c>
      <c r="D6" s="8">
        <v>850541.27635198808</v>
      </c>
      <c r="E6" s="8">
        <v>978467.78445893899</v>
      </c>
      <c r="F6" s="8">
        <v>1049290.8370420896</v>
      </c>
      <c r="G6" s="8">
        <v>906742.40533857781</v>
      </c>
      <c r="H6" s="8">
        <v>996267.30947155273</v>
      </c>
      <c r="I6" s="8">
        <v>1057836.8210097589</v>
      </c>
      <c r="J6" s="8">
        <v>1153573.8331733388</v>
      </c>
      <c r="K6" s="8">
        <v>991098.06503186631</v>
      </c>
      <c r="L6" s="8">
        <v>1106016.1519279031</v>
      </c>
      <c r="M6" s="8">
        <v>1171578.8205798976</v>
      </c>
      <c r="N6" s="8">
        <v>1369189.2713747208</v>
      </c>
      <c r="O6" s="8">
        <v>1620230.6070978551</v>
      </c>
      <c r="P6" s="8">
        <v>1446652.8940400002</v>
      </c>
      <c r="Q6" s="8">
        <v>1415635.3573400001</v>
      </c>
      <c r="R6" s="15">
        <v>1622054.6503600001</v>
      </c>
      <c r="S6" s="8">
        <v>1744885</v>
      </c>
      <c r="T6" s="8">
        <v>1767100.1358699999</v>
      </c>
      <c r="U6" s="8">
        <v>1882044.4401100003</v>
      </c>
      <c r="V6" s="8">
        <v>2057818.87041</v>
      </c>
      <c r="W6" s="8">
        <v>2264609.3005299992</v>
      </c>
      <c r="X6" s="8">
        <v>2481934.9221700002</v>
      </c>
      <c r="Y6" s="8">
        <v>2804103.2548000002</v>
      </c>
      <c r="Z6" s="8">
        <v>3072043.71001</v>
      </c>
      <c r="AA6" s="8">
        <v>3067523.5102200001</v>
      </c>
      <c r="AB6" s="8">
        <v>3254431.0178700001</v>
      </c>
      <c r="AC6" s="8">
        <v>3535910.8554599998</v>
      </c>
      <c r="AD6" s="8">
        <v>3490393.9756599995</v>
      </c>
      <c r="AE6" s="8">
        <v>3574287.60158</v>
      </c>
    </row>
    <row r="7" spans="1:31" ht="13.4" customHeight="1" x14ac:dyDescent="0.3">
      <c r="A7" s="14" t="s">
        <v>9</v>
      </c>
      <c r="B7" s="8">
        <v>120347.46209254467</v>
      </c>
      <c r="C7" s="8">
        <v>157046.30825433182</v>
      </c>
      <c r="D7" s="8">
        <v>175709.92397364398</v>
      </c>
      <c r="E7" s="8">
        <v>177769.90316802758</v>
      </c>
      <c r="F7" s="8">
        <v>154310.95708225449</v>
      </c>
      <c r="G7" s="8">
        <v>149949.16941943835</v>
      </c>
      <c r="H7" s="8">
        <v>152779.22909546568</v>
      </c>
      <c r="I7" s="8">
        <v>173901.25088163046</v>
      </c>
      <c r="J7" s="8">
        <v>156512.59904932618</v>
      </c>
      <c r="K7" s="8">
        <v>120844.02215627693</v>
      </c>
      <c r="L7" s="8">
        <v>219198.85399986725</v>
      </c>
      <c r="M7" s="8">
        <v>184100.8915889929</v>
      </c>
      <c r="N7" s="8">
        <v>169668.36181986137</v>
      </c>
      <c r="O7" s="8">
        <v>199062.80531368253</v>
      </c>
      <c r="P7" s="8">
        <v>186566.91100999998</v>
      </c>
      <c r="Q7" s="8">
        <v>47405.92016999999</v>
      </c>
      <c r="R7" s="15">
        <v>59451.778209999975</v>
      </c>
      <c r="S7" s="8">
        <v>85807</v>
      </c>
      <c r="T7" s="8">
        <v>79711.678710000007</v>
      </c>
      <c r="U7" s="8">
        <v>82671.070690000008</v>
      </c>
      <c r="V7" s="8">
        <v>100688.95588999998</v>
      </c>
      <c r="W7" s="8">
        <v>111893.1335</v>
      </c>
      <c r="X7" s="8">
        <v>92941.994869999995</v>
      </c>
      <c r="Y7" s="8">
        <v>61918.545359999996</v>
      </c>
      <c r="Z7" s="8">
        <v>83456.412060000002</v>
      </c>
      <c r="AA7" s="8">
        <v>52630.611189999996</v>
      </c>
      <c r="AB7" s="8">
        <v>41409.680379999998</v>
      </c>
      <c r="AC7" s="8">
        <v>59928.232410000011</v>
      </c>
      <c r="AD7" s="8">
        <v>33620.548699999992</v>
      </c>
      <c r="AE7" s="8">
        <v>-128671.24103</v>
      </c>
    </row>
    <row r="8" spans="1:31" ht="13.4" customHeight="1" x14ac:dyDescent="0.3">
      <c r="A8" s="12" t="s">
        <v>10</v>
      </c>
      <c r="B8" s="8">
        <v>1175757.5205802298</v>
      </c>
      <c r="C8" s="8">
        <v>1152414.1562218682</v>
      </c>
      <c r="D8" s="8">
        <v>808460.29812255176</v>
      </c>
      <c r="E8" s="8">
        <v>864364.81415089965</v>
      </c>
      <c r="F8" s="8">
        <v>762137.5256934209</v>
      </c>
      <c r="G8" s="8">
        <v>874680.65674832393</v>
      </c>
      <c r="H8" s="8">
        <v>719586.46656642098</v>
      </c>
      <c r="I8" s="8">
        <v>987660.95505311002</v>
      </c>
      <c r="J8" s="8">
        <v>1014437.0686164775</v>
      </c>
      <c r="K8" s="8">
        <v>1055773.6259317533</v>
      </c>
      <c r="L8" s="8">
        <v>1393054.9081424684</v>
      </c>
      <c r="M8" s="8">
        <v>1564806.524646153</v>
      </c>
      <c r="N8" s="8">
        <v>1736709.6478775814</v>
      </c>
      <c r="O8" s="8">
        <v>2115672.6335879304</v>
      </c>
      <c r="P8" s="8">
        <v>2125443.2189199999</v>
      </c>
      <c r="Q8" s="8">
        <v>1254795.86831</v>
      </c>
      <c r="R8" s="15">
        <v>1617537.8150299999</v>
      </c>
      <c r="S8" s="8">
        <v>1730676.91013</v>
      </c>
      <c r="T8" s="8">
        <v>1997725.1224199999</v>
      </c>
      <c r="U8" s="8">
        <v>1911273.7874500002</v>
      </c>
      <c r="V8" s="8">
        <v>2603931.7041199994</v>
      </c>
      <c r="W8" s="8">
        <v>3187063.2792600002</v>
      </c>
      <c r="X8" s="8">
        <v>2601856.1771199997</v>
      </c>
      <c r="Y8" s="8">
        <v>2795935.3082499993</v>
      </c>
      <c r="Z8" s="8">
        <v>2750974.2789500002</v>
      </c>
      <c r="AA8" s="8">
        <v>2349560.2020299993</v>
      </c>
      <c r="AB8" s="8">
        <v>2859371.8677199995</v>
      </c>
      <c r="AC8" s="8">
        <v>3804344.9485000004</v>
      </c>
      <c r="AD8" s="8">
        <v>4232218.7863599993</v>
      </c>
      <c r="AE8" s="8">
        <v>4751091.0538700009</v>
      </c>
    </row>
    <row r="9" spans="1:31" ht="13.4" customHeight="1" x14ac:dyDescent="0.3">
      <c r="A9" s="12" t="s">
        <v>11</v>
      </c>
      <c r="B9" s="8">
        <v>132074.87623746932</v>
      </c>
      <c r="C9" s="8">
        <v>167699.09712540661</v>
      </c>
      <c r="D9" s="8">
        <v>187644.7550713669</v>
      </c>
      <c r="E9" s="8">
        <v>253174.11768671576</v>
      </c>
      <c r="F9" s="8">
        <v>326729.67178981606</v>
      </c>
      <c r="G9" s="8">
        <v>313859.13905098586</v>
      </c>
      <c r="H9" s="8">
        <v>316437.21699827397</v>
      </c>
      <c r="I9" s="8">
        <v>310115.56767576176</v>
      </c>
      <c r="J9" s="8">
        <v>303541.17703047208</v>
      </c>
      <c r="K9" s="8">
        <v>188256.33672541988</v>
      </c>
      <c r="L9" s="8">
        <v>127871.80843955388</v>
      </c>
      <c r="M9" s="8">
        <v>161246.79833930821</v>
      </c>
      <c r="N9" s="8">
        <v>189015.94665836816</v>
      </c>
      <c r="O9" s="8">
        <v>205973.48574387573</v>
      </c>
      <c r="P9" s="8">
        <v>155754.60287</v>
      </c>
      <c r="Q9" s="8">
        <v>152332.08142999999</v>
      </c>
      <c r="R9" s="15">
        <v>143199.99775000001</v>
      </c>
      <c r="S9" s="8">
        <v>167144.35709999999</v>
      </c>
      <c r="T9" s="8">
        <v>177784.24103</v>
      </c>
      <c r="U9" s="8">
        <v>175060.86265</v>
      </c>
      <c r="V9" s="8">
        <v>162004.53797</v>
      </c>
      <c r="W9" s="8">
        <v>179210.92243999999</v>
      </c>
      <c r="X9" s="8">
        <v>178431.43958999999</v>
      </c>
      <c r="Y9" s="8">
        <v>209169.50643000001</v>
      </c>
      <c r="Z9" s="8">
        <v>245615.35811999999</v>
      </c>
      <c r="AA9" s="8">
        <v>235080.95086000001</v>
      </c>
      <c r="AB9" s="8">
        <v>289754.33315999998</v>
      </c>
      <c r="AC9" s="8">
        <v>314764.14714999998</v>
      </c>
      <c r="AD9" s="8">
        <v>430574.33160999999</v>
      </c>
      <c r="AE9" s="8">
        <v>529150.49016000004</v>
      </c>
    </row>
    <row r="10" spans="1:31" ht="13.4" customHeight="1" x14ac:dyDescent="0.3">
      <c r="A10" s="9" t="s">
        <v>12</v>
      </c>
      <c r="B10" s="10">
        <f t="shared" ref="B10:AE10" si="4">SUM(B11:B15)</f>
        <v>96582.549956847899</v>
      </c>
      <c r="C10" s="10">
        <f t="shared" si="4"/>
        <v>125340.27086237802</v>
      </c>
      <c r="D10" s="10">
        <f t="shared" si="4"/>
        <v>137931.39265153022</v>
      </c>
      <c r="E10" s="10">
        <f t="shared" si="4"/>
        <v>149393.49633605522</v>
      </c>
      <c r="F10" s="10">
        <f t="shared" si="4"/>
        <v>162328.79696607584</v>
      </c>
      <c r="G10" s="10">
        <f t="shared" si="4"/>
        <v>173502.69789318196</v>
      </c>
      <c r="H10" s="10">
        <f t="shared" si="4"/>
        <v>176729.35750647279</v>
      </c>
      <c r="I10" s="10">
        <f t="shared" si="4"/>
        <v>196452.7038826927</v>
      </c>
      <c r="J10" s="10">
        <f t="shared" si="4"/>
        <v>212627.63973079732</v>
      </c>
      <c r="K10" s="10">
        <f t="shared" si="4"/>
        <v>230242.80817167892</v>
      </c>
      <c r="L10" s="10">
        <f t="shared" si="4"/>
        <v>234898.28827889528</v>
      </c>
      <c r="M10" s="10">
        <f t="shared" si="4"/>
        <v>231125.89382891852</v>
      </c>
      <c r="N10" s="10">
        <f t="shared" si="4"/>
        <v>228539.22746697208</v>
      </c>
      <c r="O10" s="10">
        <f t="shared" si="4"/>
        <v>238355.54331673638</v>
      </c>
      <c r="P10" s="10">
        <f t="shared" si="4"/>
        <v>255268.51767999999</v>
      </c>
      <c r="Q10" s="10">
        <f t="shared" si="4"/>
        <v>266645.0478</v>
      </c>
      <c r="R10" s="17">
        <f t="shared" si="4"/>
        <v>274715.77274000004</v>
      </c>
      <c r="S10" s="10">
        <f t="shared" si="4"/>
        <v>304668.25407000002</v>
      </c>
      <c r="T10" s="10">
        <f t="shared" si="4"/>
        <v>316913.28810000006</v>
      </c>
      <c r="U10" s="10">
        <f t="shared" si="4"/>
        <v>320542.26653000002</v>
      </c>
      <c r="V10" s="10">
        <f t="shared" si="4"/>
        <v>324044.51388999994</v>
      </c>
      <c r="W10" s="10">
        <f t="shared" si="4"/>
        <v>336390.21035000001</v>
      </c>
      <c r="X10" s="10">
        <f t="shared" si="4"/>
        <v>347921.97779999999</v>
      </c>
      <c r="Y10" s="10">
        <f t="shared" si="4"/>
        <v>354957.97308999998</v>
      </c>
      <c r="Z10" s="10">
        <f t="shared" si="4"/>
        <v>364835.10251</v>
      </c>
      <c r="AA10" s="10">
        <f t="shared" si="4"/>
        <v>427779.66129999975</v>
      </c>
      <c r="AB10" s="10">
        <f t="shared" si="4"/>
        <v>455922.09038000001</v>
      </c>
      <c r="AC10" s="10">
        <f t="shared" si="4"/>
        <v>456744.85430000001</v>
      </c>
      <c r="AD10" s="10">
        <f t="shared" si="4"/>
        <v>496609.99102000007</v>
      </c>
      <c r="AE10" s="10">
        <f t="shared" si="4"/>
        <v>618728.00332000002</v>
      </c>
    </row>
    <row r="11" spans="1:31" ht="13.4" customHeight="1" x14ac:dyDescent="0.3">
      <c r="A11" s="12" t="s">
        <v>13</v>
      </c>
      <c r="B11" s="8">
        <v>68115.348868087371</v>
      </c>
      <c r="C11" s="8">
        <v>94967.005244639178</v>
      </c>
      <c r="D11" s="8">
        <v>103701.25473013343</v>
      </c>
      <c r="E11" s="8">
        <v>106203.34594702249</v>
      </c>
      <c r="F11" s="8">
        <v>111285.16895704708</v>
      </c>
      <c r="G11" s="8">
        <v>119524.5634999668</v>
      </c>
      <c r="H11" s="8">
        <v>122468.36619531301</v>
      </c>
      <c r="I11" s="8">
        <v>123349.69793533825</v>
      </c>
      <c r="J11" s="8">
        <v>125939.22193454159</v>
      </c>
      <c r="K11" s="8">
        <v>140952.96421695544</v>
      </c>
      <c r="L11" s="8">
        <v>207222.53203213171</v>
      </c>
      <c r="M11" s="8">
        <v>223017.128062139</v>
      </c>
      <c r="N11" s="8">
        <v>227475.53608178982</v>
      </c>
      <c r="O11" s="8">
        <v>237421.26402443071</v>
      </c>
      <c r="P11" s="8">
        <v>254814.05</v>
      </c>
      <c r="Q11" s="8">
        <v>266283.84499999997</v>
      </c>
      <c r="R11" s="15">
        <v>274563.90000000002</v>
      </c>
      <c r="S11" s="8">
        <v>304478.44475000002</v>
      </c>
      <c r="T11" s="8">
        <v>316790.29255000001</v>
      </c>
      <c r="U11" s="8">
        <v>320452.54593000002</v>
      </c>
      <c r="V11" s="8">
        <v>324053.22090999997</v>
      </c>
      <c r="W11" s="8">
        <v>336359.08228999999</v>
      </c>
      <c r="X11" s="8">
        <v>347898.82030999998</v>
      </c>
      <c r="Y11" s="8">
        <v>354943.73158999998</v>
      </c>
      <c r="Z11" s="8">
        <v>364822.75851000001</v>
      </c>
      <c r="AA11" s="8">
        <v>427774.33194999979</v>
      </c>
      <c r="AB11" s="8">
        <v>455911.11642999999</v>
      </c>
      <c r="AC11" s="8">
        <v>456735.76896000002</v>
      </c>
      <c r="AD11" s="8">
        <v>496602.23708000005</v>
      </c>
      <c r="AE11" s="8">
        <v>618717.19252000004</v>
      </c>
    </row>
    <row r="12" spans="1:31" ht="13.4" customHeight="1" x14ac:dyDescent="0.3">
      <c r="A12" s="12" t="s">
        <v>14</v>
      </c>
      <c r="B12" s="8">
        <v>567.53302794927959</v>
      </c>
      <c r="C12" s="8">
        <v>1194.9810794662417</v>
      </c>
      <c r="D12" s="8">
        <v>1479.4775788355573</v>
      </c>
      <c r="E12" s="8">
        <v>2335.9845552014867</v>
      </c>
      <c r="F12" s="8">
        <v>2757.0651062205402</v>
      </c>
      <c r="G12" s="8">
        <v>3460.9900355174927</v>
      </c>
      <c r="H12" s="8">
        <v>3488.6327082918406</v>
      </c>
      <c r="I12" s="8">
        <v>3350.1125224058947</v>
      </c>
      <c r="J12" s="8">
        <v>2779.206226183363</v>
      </c>
      <c r="K12" s="8">
        <v>1322.8789152227314</v>
      </c>
      <c r="L12" s="8">
        <v>169.02744041691562</v>
      </c>
      <c r="M12" s="8">
        <v>159.85360419571131</v>
      </c>
      <c r="N12" s="8">
        <v>-17.80050886277634</v>
      </c>
      <c r="O12" s="8">
        <v>22.135210449445662</v>
      </c>
      <c r="P12" s="8">
        <v>13.493229999999999</v>
      </c>
      <c r="Q12" s="8">
        <v>11.737806186551472</v>
      </c>
      <c r="R12" s="15">
        <v>12.43573</v>
      </c>
      <c r="S12" s="8">
        <v>7.5064735403875593</v>
      </c>
      <c r="T12" s="8">
        <v>5.1432318815928175</v>
      </c>
      <c r="U12" s="8">
        <v>2.525222563769812</v>
      </c>
      <c r="V12" s="8">
        <v>-7.4099899999999996</v>
      </c>
      <c r="W12" s="8">
        <v>4.0097500000000004</v>
      </c>
      <c r="X12" s="8">
        <v>0.48724000000000001</v>
      </c>
      <c r="Y12" s="8">
        <v>0.80569999999999997</v>
      </c>
      <c r="Z12" s="8">
        <v>-2.8209999999999999E-2</v>
      </c>
      <c r="AA12" s="8">
        <v>0.14021</v>
      </c>
      <c r="AB12" s="8">
        <v>5.2440000000000001E-2</v>
      </c>
      <c r="AC12" s="8">
        <v>-9.076999999999999E-2</v>
      </c>
      <c r="AD12" s="8">
        <v>0</v>
      </c>
      <c r="AE12" s="8">
        <v>1.2099999999999999E-3</v>
      </c>
    </row>
    <row r="13" spans="1:31" ht="13.4" customHeight="1" x14ac:dyDescent="0.3">
      <c r="A13" s="12" t="s">
        <v>15</v>
      </c>
      <c r="B13" s="8">
        <v>1249.2630950009957</v>
      </c>
      <c r="C13" s="8">
        <v>3774.1485759808802</v>
      </c>
      <c r="D13" s="8">
        <v>1615.2402977494521</v>
      </c>
      <c r="E13" s="8">
        <v>2399.58360884286</v>
      </c>
      <c r="F13" s="8">
        <v>4005.2848117904796</v>
      </c>
      <c r="G13" s="8">
        <v>4743.4258159065257</v>
      </c>
      <c r="H13" s="8">
        <v>4841.5584096793464</v>
      </c>
      <c r="I13" s="8">
        <v>5753.4941196972713</v>
      </c>
      <c r="J13" s="8">
        <v>5007.4297278098638</v>
      </c>
      <c r="K13" s="8">
        <v>2610.7667616012745</v>
      </c>
      <c r="L13" s="8">
        <v>381.51257651198307</v>
      </c>
      <c r="M13" s="8">
        <v>111.68169853282879</v>
      </c>
      <c r="N13" s="8">
        <v>1.3009563168027618</v>
      </c>
      <c r="O13" s="8">
        <v>23.232585806280287</v>
      </c>
      <c r="P13" s="8">
        <v>9.5189900000000005</v>
      </c>
      <c r="Q13" s="8">
        <v>8.4133538134485288</v>
      </c>
      <c r="R13" s="15">
        <v>0</v>
      </c>
      <c r="S13" s="8">
        <v>5.4281264596124386</v>
      </c>
      <c r="T13" s="8">
        <v>2.4555281184071833</v>
      </c>
      <c r="U13" s="8">
        <v>2.0161574362301882</v>
      </c>
      <c r="V13" s="8">
        <v>1.4235999999999995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</row>
    <row r="14" spans="1:31" ht="13.4" customHeight="1" x14ac:dyDescent="0.3">
      <c r="A14" s="12" t="s">
        <v>16</v>
      </c>
      <c r="B14" s="8">
        <v>24771.629157538337</v>
      </c>
      <c r="C14" s="8">
        <v>24850.395007634605</v>
      </c>
      <c r="D14" s="8">
        <v>30583.106428666269</v>
      </c>
      <c r="E14" s="8">
        <v>38087.955391024356</v>
      </c>
      <c r="F14" s="8">
        <v>44125.864162849364</v>
      </c>
      <c r="G14" s="8">
        <v>45595.765942707287</v>
      </c>
      <c r="H14" s="8">
        <v>45930.800193188596</v>
      </c>
      <c r="I14" s="8">
        <v>63999.399305251274</v>
      </c>
      <c r="J14" s="8">
        <v>78901.781842262499</v>
      </c>
      <c r="K14" s="8">
        <v>85356.198277899486</v>
      </c>
      <c r="L14" s="8">
        <v>27125.216229834692</v>
      </c>
      <c r="M14" s="8">
        <v>7837.2304640509847</v>
      </c>
      <c r="N14" s="8">
        <v>1080.1909377282082</v>
      </c>
      <c r="O14" s="8">
        <v>888.9114960499237</v>
      </c>
      <c r="P14" s="8">
        <v>431.45545999999996</v>
      </c>
      <c r="Q14" s="8">
        <v>341.05164000000002</v>
      </c>
      <c r="R14" s="15">
        <v>139.43700999999999</v>
      </c>
      <c r="S14" s="8">
        <v>176.87472</v>
      </c>
      <c r="T14" s="8">
        <v>115.39679</v>
      </c>
      <c r="U14" s="8">
        <v>85.179220000000001</v>
      </c>
      <c r="V14" s="8">
        <v>-2.7206299999999999</v>
      </c>
      <c r="W14" s="8">
        <v>22.147310000000001</v>
      </c>
      <c r="X14" s="8">
        <v>19.515250000000002</v>
      </c>
      <c r="Y14" s="8">
        <v>13.4358</v>
      </c>
      <c r="Z14" s="8">
        <v>12.372210000000001</v>
      </c>
      <c r="AA14" s="8">
        <v>5.1891400000000001</v>
      </c>
      <c r="AB14" s="8">
        <v>10.92151</v>
      </c>
      <c r="AC14" s="8">
        <v>9.1761100000000013</v>
      </c>
      <c r="AD14" s="8">
        <v>7.7539400000000001</v>
      </c>
      <c r="AE14" s="8">
        <v>10.80959</v>
      </c>
    </row>
    <row r="15" spans="1:31" ht="13.4" customHeight="1" x14ac:dyDescent="0.3">
      <c r="A15" s="12" t="s">
        <v>17</v>
      </c>
      <c r="B15" s="8">
        <v>1878.7758082719247</v>
      </c>
      <c r="C15" s="8">
        <v>553.74095465710673</v>
      </c>
      <c r="D15" s="8">
        <v>552.31361614552213</v>
      </c>
      <c r="E15" s="8">
        <v>366.62683396401781</v>
      </c>
      <c r="F15" s="8">
        <v>155.41392816835955</v>
      </c>
      <c r="G15" s="8">
        <v>177.95259908384784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5">
        <v>0</v>
      </c>
      <c r="S15" s="15">
        <v>0</v>
      </c>
      <c r="T15" s="15">
        <v>0</v>
      </c>
      <c r="U15" s="15">
        <v>0</v>
      </c>
      <c r="V15" s="8">
        <v>0</v>
      </c>
      <c r="W15" s="8">
        <v>4.9710000000000001</v>
      </c>
      <c r="X15" s="8">
        <v>3.1549999999999998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</row>
    <row r="16" spans="1:31" ht="13.4" customHeight="1" x14ac:dyDescent="0.3">
      <c r="A16" s="9" t="s">
        <v>18</v>
      </c>
      <c r="B16" s="10">
        <f t="shared" ref="B16:AE16" si="5">B17+B18+B28+B31+B37</f>
        <v>2488042.0186290909</v>
      </c>
      <c r="C16" s="10">
        <f t="shared" si="5"/>
        <v>2433403.631661687</v>
      </c>
      <c r="D16" s="10">
        <f t="shared" si="5"/>
        <v>2650372.3887187154</v>
      </c>
      <c r="E16" s="10">
        <f t="shared" si="5"/>
        <v>2718725.7418090682</v>
      </c>
      <c r="F16" s="10">
        <f t="shared" si="5"/>
        <v>2909199.6376744341</v>
      </c>
      <c r="G16" s="10">
        <f t="shared" si="5"/>
        <v>3429983.1328228111</v>
      </c>
      <c r="H16" s="10">
        <f t="shared" si="5"/>
        <v>3529776.1117410199</v>
      </c>
      <c r="I16" s="10">
        <f t="shared" si="5"/>
        <v>4012609.4506197311</v>
      </c>
      <c r="J16" s="10">
        <f t="shared" si="5"/>
        <v>4283421.2971054902</v>
      </c>
      <c r="K16" s="10">
        <f t="shared" si="5"/>
        <v>5001153.2185846111</v>
      </c>
      <c r="L16" s="10">
        <f t="shared" si="5"/>
        <v>5989616.3258793065</v>
      </c>
      <c r="M16" s="10">
        <f t="shared" si="5"/>
        <v>6271132.9421868166</v>
      </c>
      <c r="N16" s="10">
        <f t="shared" si="5"/>
        <v>6796161.18435637</v>
      </c>
      <c r="O16" s="10">
        <f t="shared" si="5"/>
        <v>6829390.8396617537</v>
      </c>
      <c r="P16" s="10">
        <f t="shared" si="5"/>
        <v>6031433.7064699978</v>
      </c>
      <c r="Q16" s="10">
        <f t="shared" si="5"/>
        <v>6721005.7186500002</v>
      </c>
      <c r="R16" s="17">
        <f t="shared" si="5"/>
        <v>7110804.59509</v>
      </c>
      <c r="S16" s="10">
        <f t="shared" si="5"/>
        <v>6658166.1756800003</v>
      </c>
      <c r="T16" s="10">
        <f t="shared" si="5"/>
        <v>7090026.2878899993</v>
      </c>
      <c r="U16" s="10">
        <f t="shared" si="5"/>
        <v>7312027.34552</v>
      </c>
      <c r="V16" s="10">
        <f t="shared" si="5"/>
        <v>7997706.6859900001</v>
      </c>
      <c r="W16" s="10">
        <f t="shared" si="5"/>
        <v>7936620.8357100002</v>
      </c>
      <c r="X16" s="10">
        <f t="shared" si="5"/>
        <v>8607609.1294999998</v>
      </c>
      <c r="Y16" s="10">
        <f t="shared" si="5"/>
        <v>9238531.6922200006</v>
      </c>
      <c r="Z16" s="10">
        <f t="shared" si="5"/>
        <v>9647236.1992199998</v>
      </c>
      <c r="AA16" s="10">
        <f t="shared" si="5"/>
        <v>9625830.9331800006</v>
      </c>
      <c r="AB16" s="10">
        <f t="shared" si="5"/>
        <v>10712832.948069999</v>
      </c>
      <c r="AC16" s="10">
        <f t="shared" si="5"/>
        <v>11727608.926489998</v>
      </c>
      <c r="AD16" s="10">
        <f t="shared" si="5"/>
        <v>12854324.745550001</v>
      </c>
      <c r="AE16" s="10">
        <f t="shared" si="5"/>
        <v>13194062.962249998</v>
      </c>
    </row>
    <row r="17" spans="1:31" ht="13.4" customHeight="1" x14ac:dyDescent="0.3">
      <c r="A17" s="12" t="s">
        <v>19</v>
      </c>
      <c r="B17" s="8">
        <v>1721394.6036719112</v>
      </c>
      <c r="C17" s="8">
        <v>1605593.5330903532</v>
      </c>
      <c r="D17" s="8">
        <v>1810992.372006241</v>
      </c>
      <c r="E17" s="8">
        <v>1821530.4709314215</v>
      </c>
      <c r="F17" s="8">
        <v>1942959.4859264423</v>
      </c>
      <c r="G17" s="8">
        <v>2332833.1767008561</v>
      </c>
      <c r="H17" s="8">
        <v>2432996.1940237661</v>
      </c>
      <c r="I17" s="8">
        <v>2723243.3286446929</v>
      </c>
      <c r="J17" s="8">
        <v>2764827.3054670389</v>
      </c>
      <c r="K17" s="8">
        <v>3290945.7175091282</v>
      </c>
      <c r="L17" s="8">
        <v>4051947.6048038248</v>
      </c>
      <c r="M17" s="8">
        <v>4245448.2344317203</v>
      </c>
      <c r="N17" s="8">
        <v>4494765.1684697606</v>
      </c>
      <c r="O17" s="8">
        <v>4614313.1553910235</v>
      </c>
      <c r="P17" s="8">
        <v>3836251.4321099981</v>
      </c>
      <c r="Q17" s="8">
        <v>4422005.5105100004</v>
      </c>
      <c r="R17" s="15">
        <v>4741312.1854300005</v>
      </c>
      <c r="S17" s="8">
        <v>4298797.1644400004</v>
      </c>
      <c r="T17" s="8">
        <v>4722853.0317499992</v>
      </c>
      <c r="U17" s="8">
        <v>4902812.6775099998</v>
      </c>
      <c r="V17" s="8">
        <v>5501499.4591199998</v>
      </c>
      <c r="W17" s="8">
        <v>5360699.4506099997</v>
      </c>
      <c r="X17" s="8">
        <v>5913367.667919999</v>
      </c>
      <c r="Y17" s="8">
        <v>6412425.7205999997</v>
      </c>
      <c r="Z17" s="8">
        <v>6727880.5912499987</v>
      </c>
      <c r="AA17" s="8">
        <v>6791756.9402900003</v>
      </c>
      <c r="AB17" s="8">
        <v>7760691.0070199994</v>
      </c>
      <c r="AC17" s="8">
        <v>8584935.5982299987</v>
      </c>
      <c r="AD17" s="8">
        <v>9649063.5971900001</v>
      </c>
      <c r="AE17" s="8">
        <v>9815372.1298299991</v>
      </c>
    </row>
    <row r="18" spans="1:31" ht="13.4" customHeight="1" x14ac:dyDescent="0.3">
      <c r="A18" s="12" t="s">
        <v>20</v>
      </c>
      <c r="B18" s="8">
        <v>656379.87197105493</v>
      </c>
      <c r="C18" s="8">
        <v>717616.14650335279</v>
      </c>
      <c r="D18" s="8">
        <v>722961.82471287274</v>
      </c>
      <c r="E18" s="8">
        <v>767925.87941346329</v>
      </c>
      <c r="F18" s="8">
        <v>834771.26690035185</v>
      </c>
      <c r="G18" s="8">
        <v>943797.23937993764</v>
      </c>
      <c r="H18" s="8">
        <v>942188.1653080394</v>
      </c>
      <c r="I18" s="8">
        <v>1062513.2506569077</v>
      </c>
      <c r="J18" s="8">
        <v>1261810.9904992366</v>
      </c>
      <c r="K18" s="8">
        <v>1437987.1334568148</v>
      </c>
      <c r="L18" s="8">
        <v>1656892.5933778128</v>
      </c>
      <c r="M18" s="8">
        <v>1722081.8452857998</v>
      </c>
      <c r="N18" s="8">
        <v>1974610.7799442348</v>
      </c>
      <c r="O18" s="8">
        <v>1903863.0468157071</v>
      </c>
      <c r="P18" s="8">
        <f t="shared" ref="P18:V18" si="6">SUM(P19:P27)</f>
        <v>1833218.5134899998</v>
      </c>
      <c r="Q18" s="8">
        <f t="shared" si="6"/>
        <v>1943712.47233</v>
      </c>
      <c r="R18" s="15">
        <f t="shared" si="6"/>
        <v>2000755.7427899998</v>
      </c>
      <c r="S18" s="8">
        <f t="shared" si="6"/>
        <v>1978439.49725</v>
      </c>
      <c r="T18" s="8">
        <f t="shared" si="6"/>
        <v>1976667.3670399999</v>
      </c>
      <c r="U18" s="8">
        <f t="shared" si="6"/>
        <v>2009326.7780299997</v>
      </c>
      <c r="V18" s="8">
        <f t="shared" si="6"/>
        <v>2096599.9974300005</v>
      </c>
      <c r="W18" s="8">
        <f t="shared" ref="W18:AE18" si="7">SUM(W19:W27)</f>
        <v>2170496.7554100007</v>
      </c>
      <c r="X18" s="8">
        <f t="shared" si="7"/>
        <v>2252395.9324200004</v>
      </c>
      <c r="Y18" s="8">
        <f t="shared" si="7"/>
        <v>2323521.485880001</v>
      </c>
      <c r="Z18" s="8">
        <f t="shared" si="7"/>
        <v>2357747.0215599998</v>
      </c>
      <c r="AA18" s="8">
        <f t="shared" si="7"/>
        <v>2257737.9282400003</v>
      </c>
      <c r="AB18" s="8">
        <f t="shared" si="7"/>
        <v>2369823.7036599996</v>
      </c>
      <c r="AC18" s="8">
        <f t="shared" si="7"/>
        <v>2524521.0925299996</v>
      </c>
      <c r="AD18" s="8">
        <f t="shared" si="7"/>
        <v>2565077.8174100001</v>
      </c>
      <c r="AE18" s="8">
        <f t="shared" si="7"/>
        <v>2701164.7575499997</v>
      </c>
    </row>
    <row r="19" spans="1:31" ht="13.4" customHeight="1" x14ac:dyDescent="0.3">
      <c r="A19" s="14" t="s">
        <v>21</v>
      </c>
      <c r="B19" s="8">
        <v>390531.07418840862</v>
      </c>
      <c r="C19" s="8">
        <v>408119.02684690972</v>
      </c>
      <c r="D19" s="8">
        <v>442555.81665438495</v>
      </c>
      <c r="E19" s="8">
        <v>434056.3336639448</v>
      </c>
      <c r="F19" s="8">
        <v>495357.08078105282</v>
      </c>
      <c r="G19" s="8">
        <v>584286.34757817176</v>
      </c>
      <c r="H19" s="8">
        <v>602672.86692026816</v>
      </c>
      <c r="I19" s="8">
        <v>679169.83779194043</v>
      </c>
      <c r="J19" s="8">
        <v>856305.45004979102</v>
      </c>
      <c r="K19" s="8">
        <v>980095.46893215156</v>
      </c>
      <c r="L19" s="8">
        <v>1046786.4906715129</v>
      </c>
      <c r="M19" s="8">
        <v>1087101.2485925779</v>
      </c>
      <c r="N19" s="8">
        <v>1123198.3265153025</v>
      </c>
      <c r="O19" s="8">
        <v>1173941.3674035715</v>
      </c>
      <c r="P19" s="8">
        <v>1052683.6240700001</v>
      </c>
      <c r="Q19" s="8">
        <v>1032393.99315</v>
      </c>
      <c r="R19" s="8">
        <v>1073531.17658</v>
      </c>
      <c r="S19" s="8">
        <v>1042786.07014</v>
      </c>
      <c r="T19" s="8">
        <v>1042081.76667</v>
      </c>
      <c r="U19" s="8">
        <v>1070413.9812</v>
      </c>
      <c r="V19" s="8">
        <v>1132891.2603100003</v>
      </c>
      <c r="W19" s="8">
        <v>1189935.4848800004</v>
      </c>
      <c r="X19" s="8">
        <v>1231774.0070300002</v>
      </c>
      <c r="Y19" s="8">
        <v>1266601.5988100003</v>
      </c>
      <c r="Z19" s="8">
        <v>1286550.0057699999</v>
      </c>
      <c r="AA19" s="8">
        <v>1199259.0260900001</v>
      </c>
      <c r="AB19" s="8">
        <v>1236780.3614099994</v>
      </c>
      <c r="AC19" s="8">
        <v>1285537.6978</v>
      </c>
      <c r="AD19" s="8">
        <v>1317484.3223300001</v>
      </c>
      <c r="AE19" s="8">
        <v>1349684.3716100003</v>
      </c>
    </row>
    <row r="20" spans="1:31" ht="13.4" customHeight="1" x14ac:dyDescent="0.3">
      <c r="A20" s="14" t="s">
        <v>22</v>
      </c>
      <c r="B20" s="8">
        <v>113223.68967005244</v>
      </c>
      <c r="C20" s="8">
        <v>149747.27139680009</v>
      </c>
      <c r="D20" s="8">
        <v>121858.12067616012</v>
      </c>
      <c r="E20" s="8">
        <v>137313.80451038969</v>
      </c>
      <c r="F20" s="8">
        <v>147755.88103365866</v>
      </c>
      <c r="G20" s="8">
        <v>144905.39479685322</v>
      </c>
      <c r="H20" s="8">
        <v>132696.60643829248</v>
      </c>
      <c r="I20" s="8">
        <v>125203.88319823408</v>
      </c>
      <c r="J20" s="8">
        <v>111396.87996514638</v>
      </c>
      <c r="K20" s="8">
        <v>128465.79530737568</v>
      </c>
      <c r="L20" s="8">
        <v>168570.16016198631</v>
      </c>
      <c r="M20" s="8">
        <v>190545.86941777868</v>
      </c>
      <c r="N20" s="8">
        <v>195795.89257020512</v>
      </c>
      <c r="O20" s="8">
        <v>221859.15090984528</v>
      </c>
      <c r="P20" s="8">
        <v>191373.63538999998</v>
      </c>
      <c r="Q20" s="8">
        <v>204923.85865000001</v>
      </c>
      <c r="R20" s="8">
        <v>203334.37692000001</v>
      </c>
      <c r="S20" s="8">
        <v>199306.76305000001</v>
      </c>
      <c r="T20" s="8">
        <v>200449.34888000001</v>
      </c>
      <c r="U20" s="8">
        <v>201149.08100999994</v>
      </c>
      <c r="V20" s="8">
        <v>203726.96892000004</v>
      </c>
      <c r="W20" s="8">
        <v>208914.64846000003</v>
      </c>
      <c r="X20" s="8">
        <v>212988.33762000009</v>
      </c>
      <c r="Y20" s="8">
        <v>220878.45861999993</v>
      </c>
      <c r="Z20" s="8">
        <v>219459.36566000004</v>
      </c>
      <c r="AA20" s="8">
        <v>206553.89988000004</v>
      </c>
      <c r="AB20" s="8">
        <v>214776.03217999998</v>
      </c>
      <c r="AC20" s="8">
        <v>232465.72739000001</v>
      </c>
      <c r="AD20" s="8">
        <v>232979.02336999998</v>
      </c>
      <c r="AE20" s="8">
        <v>257587.25940000004</v>
      </c>
    </row>
    <row r="21" spans="1:31" ht="13.4" customHeight="1" x14ac:dyDescent="0.3">
      <c r="A21" s="14" t="s">
        <v>23</v>
      </c>
      <c r="B21" s="8">
        <v>43553.455520148709</v>
      </c>
      <c r="C21" s="8">
        <v>42663.062667795275</v>
      </c>
      <c r="D21" s="8">
        <v>35549.412038106617</v>
      </c>
      <c r="E21" s="8">
        <v>32713.459954192389</v>
      </c>
      <c r="F21" s="8">
        <v>38714.214878510254</v>
      </c>
      <c r="G21" s="8">
        <v>43058.89586105026</v>
      </c>
      <c r="H21" s="8">
        <v>44774.523976631477</v>
      </c>
      <c r="I21" s="8">
        <v>44328.179008165702</v>
      </c>
      <c r="J21" s="8">
        <v>51909.804959171481</v>
      </c>
      <c r="K21" s="8">
        <v>67699.342353448839</v>
      </c>
      <c r="L21" s="8">
        <v>66109.207323906259</v>
      </c>
      <c r="M21" s="8">
        <v>61406.300969262433</v>
      </c>
      <c r="N21" s="8">
        <v>70275.85726415721</v>
      </c>
      <c r="O21" s="8">
        <v>62974.444898094676</v>
      </c>
      <c r="P21" s="8">
        <v>58776.197520000002</v>
      </c>
      <c r="Q21" s="8">
        <v>55907.990920000004</v>
      </c>
      <c r="R21" s="8">
        <v>57648.84706</v>
      </c>
      <c r="S21" s="8">
        <v>56629.465750000003</v>
      </c>
      <c r="T21" s="8">
        <v>55232.283350000005</v>
      </c>
      <c r="U21" s="8">
        <v>55346.94804000001</v>
      </c>
      <c r="V21" s="8">
        <v>57119.362130000001</v>
      </c>
      <c r="W21" s="8">
        <v>56947.463560000011</v>
      </c>
      <c r="X21" s="8">
        <v>57527.188360000015</v>
      </c>
      <c r="Y21" s="8">
        <v>59698.142779999995</v>
      </c>
      <c r="Z21" s="8">
        <v>59335.616030000019</v>
      </c>
      <c r="AA21" s="8">
        <v>56928.966109999987</v>
      </c>
      <c r="AB21" s="8">
        <v>55316.811040000008</v>
      </c>
      <c r="AC21" s="8">
        <v>55872.782359999997</v>
      </c>
      <c r="AD21" s="8">
        <v>53387.056870000008</v>
      </c>
      <c r="AE21" s="8">
        <v>55966.033739999992</v>
      </c>
    </row>
    <row r="22" spans="1:31" ht="13.4" customHeight="1" x14ac:dyDescent="0.3">
      <c r="A22" s="14" t="s">
        <v>24</v>
      </c>
      <c r="B22" s="8">
        <v>13233.787957246232</v>
      </c>
      <c r="C22" s="8">
        <v>13870.798248024959</v>
      </c>
      <c r="D22" s="8">
        <v>12609.643898957713</v>
      </c>
      <c r="E22" s="8">
        <v>12715.519916019384</v>
      </c>
      <c r="F22" s="8">
        <v>13233.0016855872</v>
      </c>
      <c r="G22" s="8">
        <v>12705.575124477193</v>
      </c>
      <c r="H22" s="8">
        <v>9800.1800521144523</v>
      </c>
      <c r="I22" s="8">
        <v>5256.4970308039574</v>
      </c>
      <c r="J22" s="8">
        <v>4053.2599399190062</v>
      </c>
      <c r="K22" s="8">
        <v>3902.6398061475129</v>
      </c>
      <c r="L22" s="8">
        <v>4227.540192856668</v>
      </c>
      <c r="M22" s="8">
        <v>3917.2984797185145</v>
      </c>
      <c r="N22" s="8">
        <v>3668.9290174600019</v>
      </c>
      <c r="O22" s="8">
        <v>3699.3363041890734</v>
      </c>
      <c r="P22" s="8">
        <v>3518.2509700000001</v>
      </c>
      <c r="Q22" s="8">
        <v>4175.564620000001</v>
      </c>
      <c r="R22" s="8">
        <v>4022.3587000000002</v>
      </c>
      <c r="S22" s="8">
        <v>3984.8640500000001</v>
      </c>
      <c r="T22" s="8">
        <v>4219.6660699999993</v>
      </c>
      <c r="U22" s="8">
        <v>4331.337019999999</v>
      </c>
      <c r="V22" s="8">
        <v>4446.5995699999985</v>
      </c>
      <c r="W22" s="8">
        <v>4936.7816699999994</v>
      </c>
      <c r="X22" s="8">
        <v>4092.95712</v>
      </c>
      <c r="Y22" s="8">
        <v>4549.267890000001</v>
      </c>
      <c r="Z22" s="8">
        <v>4734.1960299999992</v>
      </c>
      <c r="AA22" s="8">
        <v>4814.1309799999999</v>
      </c>
      <c r="AB22" s="8">
        <v>5145.6441499999992</v>
      </c>
      <c r="AC22" s="8">
        <v>5013.3588699999991</v>
      </c>
      <c r="AD22" s="8">
        <v>5188.9180999999999</v>
      </c>
      <c r="AE22" s="8">
        <v>4945.4926099999993</v>
      </c>
    </row>
    <row r="23" spans="1:31" ht="13.4" customHeight="1" x14ac:dyDescent="0.3">
      <c r="A23" s="14" t="s">
        <v>25</v>
      </c>
      <c r="B23" s="8">
        <v>94829.856834627906</v>
      </c>
      <c r="C23" s="8">
        <v>102248.26414791211</v>
      </c>
      <c r="D23" s="8">
        <v>110104.28295226714</v>
      </c>
      <c r="E23" s="8">
        <v>151126.76136891718</v>
      </c>
      <c r="F23" s="8">
        <v>139711.08852154284</v>
      </c>
      <c r="G23" s="8">
        <v>158841.02601938523</v>
      </c>
      <c r="H23" s="8">
        <v>152245.22011219547</v>
      </c>
      <c r="I23" s="8">
        <v>208554.8536277634</v>
      </c>
      <c r="J23" s="8">
        <v>238145.59558520882</v>
      </c>
      <c r="K23" s="8">
        <v>257823.88705769103</v>
      </c>
      <c r="L23" s="8">
        <v>371199.19502755097</v>
      </c>
      <c r="M23" s="8">
        <v>379111.12782646221</v>
      </c>
      <c r="N23" s="8">
        <v>581671.77457710938</v>
      </c>
      <c r="O23" s="8">
        <v>432489.44487353112</v>
      </c>
      <c r="P23" s="8">
        <v>507112.79483000003</v>
      </c>
      <c r="Q23" s="8">
        <v>609804.84090000007</v>
      </c>
      <c r="R23" s="8">
        <v>623184.25139999995</v>
      </c>
      <c r="S23" s="8">
        <v>635506.84600000002</v>
      </c>
      <c r="T23" s="8">
        <v>631584.09457999992</v>
      </c>
      <c r="U23" s="8">
        <v>640879.38686000009</v>
      </c>
      <c r="V23" s="8">
        <v>661495.85543</v>
      </c>
      <c r="W23" s="8">
        <v>673156.48720999993</v>
      </c>
      <c r="X23" s="8">
        <v>708640.60267000005</v>
      </c>
      <c r="Y23" s="8">
        <v>736827.05327000015</v>
      </c>
      <c r="Z23" s="8">
        <v>751381.41791999992</v>
      </c>
      <c r="AA23" s="8">
        <v>754285.24519999989</v>
      </c>
      <c r="AB23" s="8">
        <v>823106.52451000002</v>
      </c>
      <c r="AC23" s="8">
        <v>909087.58496999985</v>
      </c>
      <c r="AD23" s="8">
        <v>921777.96286999993</v>
      </c>
      <c r="AE23" s="8">
        <v>998933.31411999976</v>
      </c>
    </row>
    <row r="24" spans="1:31" ht="13.4" customHeight="1" x14ac:dyDescent="0.3">
      <c r="A24" s="14" t="s">
        <v>26</v>
      </c>
      <c r="B24" s="19" t="s">
        <v>1</v>
      </c>
      <c r="C24" s="19" t="s">
        <v>1</v>
      </c>
      <c r="D24" s="19" t="s">
        <v>1</v>
      </c>
      <c r="E24" s="19" t="s">
        <v>1</v>
      </c>
      <c r="F24" s="19" t="s">
        <v>1</v>
      </c>
      <c r="G24" s="19" t="s">
        <v>1</v>
      </c>
      <c r="H24" s="19" t="s">
        <v>1</v>
      </c>
      <c r="I24" s="19" t="s">
        <v>1</v>
      </c>
      <c r="J24" s="19" t="s">
        <v>1</v>
      </c>
      <c r="K24" s="19" t="s">
        <v>1</v>
      </c>
      <c r="L24" s="19" t="s">
        <v>1</v>
      </c>
      <c r="M24" s="19" t="s">
        <v>1</v>
      </c>
      <c r="N24" s="19" t="s">
        <v>1</v>
      </c>
      <c r="O24" s="8">
        <v>3897.1575718556574</v>
      </c>
      <c r="P24" s="8">
        <v>7690.1190899999992</v>
      </c>
      <c r="Q24" s="8">
        <v>14555.83943</v>
      </c>
      <c r="R24" s="8">
        <v>16022.70678</v>
      </c>
      <c r="S24" s="8">
        <v>16616.313920000001</v>
      </c>
      <c r="T24" s="8">
        <v>16810.677009999999</v>
      </c>
      <c r="U24" s="8">
        <v>13951.681689999996</v>
      </c>
      <c r="V24" s="8">
        <v>13407.156640000001</v>
      </c>
      <c r="W24" s="8">
        <v>12051.661459999999</v>
      </c>
      <c r="X24" s="8">
        <v>11406.966369999998</v>
      </c>
      <c r="Y24" s="8">
        <v>10977.891530000001</v>
      </c>
      <c r="Z24" s="8">
        <v>12202.064130000001</v>
      </c>
      <c r="AA24" s="8">
        <v>11875.98754</v>
      </c>
      <c r="AB24" s="8">
        <v>10057.97028</v>
      </c>
      <c r="AC24" s="8">
        <v>11540.729820000002</v>
      </c>
      <c r="AD24" s="8">
        <v>13106.597019999999</v>
      </c>
      <c r="AE24" s="8">
        <v>12705.131029999999</v>
      </c>
    </row>
    <row r="25" spans="1:31" ht="13.4" customHeight="1" x14ac:dyDescent="0.3">
      <c r="A25" s="14" t="s">
        <v>27</v>
      </c>
      <c r="B25" s="19" t="s">
        <v>1</v>
      </c>
      <c r="C25" s="19" t="s">
        <v>1</v>
      </c>
      <c r="D25" s="19" t="s">
        <v>1</v>
      </c>
      <c r="E25" s="19" t="s">
        <v>1</v>
      </c>
      <c r="F25" s="19" t="s">
        <v>1</v>
      </c>
      <c r="G25" s="19" t="s">
        <v>1</v>
      </c>
      <c r="H25" s="19" t="s">
        <v>1</v>
      </c>
      <c r="I25" s="19" t="s">
        <v>1</v>
      </c>
      <c r="J25" s="19" t="s">
        <v>1</v>
      </c>
      <c r="K25" s="19" t="s">
        <v>1</v>
      </c>
      <c r="L25" s="19" t="s">
        <v>1</v>
      </c>
      <c r="M25" s="19" t="s">
        <v>1</v>
      </c>
      <c r="N25" s="19" t="s">
        <v>1</v>
      </c>
      <c r="O25" s="8">
        <v>4673.8195847051047</v>
      </c>
      <c r="P25" s="8">
        <v>11154.79855</v>
      </c>
      <c r="Q25" s="8">
        <v>21267.564749999998</v>
      </c>
      <c r="R25" s="8">
        <v>22429.198179999999</v>
      </c>
      <c r="S25" s="8">
        <v>22639.022799999999</v>
      </c>
      <c r="T25" s="8">
        <v>25548.144120000001</v>
      </c>
      <c r="U25" s="8">
        <v>22828.848569999998</v>
      </c>
      <c r="V25" s="8">
        <v>23097.884600000001</v>
      </c>
      <c r="W25" s="8">
        <v>24143.947479999995</v>
      </c>
      <c r="X25" s="8">
        <v>25859.570879999999</v>
      </c>
      <c r="Y25" s="8">
        <v>23643.71902</v>
      </c>
      <c r="Z25" s="8">
        <v>23688.105139999996</v>
      </c>
      <c r="AA25" s="8">
        <v>23745.950420000001</v>
      </c>
      <c r="AB25" s="8">
        <v>24369.367480000001</v>
      </c>
      <c r="AC25" s="8">
        <v>24738.946180000003</v>
      </c>
      <c r="AD25" s="8">
        <v>20952.69831</v>
      </c>
      <c r="AE25" s="8">
        <v>21152.278600000005</v>
      </c>
    </row>
    <row r="26" spans="1:31" ht="13.4" customHeight="1" x14ac:dyDescent="0.3">
      <c r="A26" s="14" t="s">
        <v>28</v>
      </c>
      <c r="B26" s="19" t="s">
        <v>1</v>
      </c>
      <c r="C26" s="19" t="s">
        <v>1</v>
      </c>
      <c r="D26" s="19" t="s">
        <v>1</v>
      </c>
      <c r="E26" s="19" t="s">
        <v>1</v>
      </c>
      <c r="F26" s="19" t="s">
        <v>1</v>
      </c>
      <c r="G26" s="19" t="s">
        <v>1</v>
      </c>
      <c r="H26" s="19" t="s">
        <v>1</v>
      </c>
      <c r="I26" s="19" t="s">
        <v>1</v>
      </c>
      <c r="J26" s="19" t="s">
        <v>1</v>
      </c>
      <c r="K26" s="19" t="s">
        <v>1</v>
      </c>
      <c r="L26" s="19" t="s">
        <v>1</v>
      </c>
      <c r="M26" s="19" t="s">
        <v>1</v>
      </c>
      <c r="N26" s="19" t="s">
        <v>1</v>
      </c>
      <c r="O26" s="8">
        <v>328.3252699147065</v>
      </c>
      <c r="P26" s="8">
        <v>909.09307000000013</v>
      </c>
      <c r="Q26" s="8">
        <v>682.81991000000005</v>
      </c>
      <c r="R26" s="8">
        <v>582.82717000000002</v>
      </c>
      <c r="S26" s="8">
        <v>970.15153999999984</v>
      </c>
      <c r="T26" s="8">
        <v>741.38635999999997</v>
      </c>
      <c r="U26" s="8">
        <v>425.51364000000012</v>
      </c>
      <c r="V26" s="8">
        <v>414.90983</v>
      </c>
      <c r="W26" s="8">
        <v>410.28068999999994</v>
      </c>
      <c r="X26" s="8">
        <v>106.30237</v>
      </c>
      <c r="Y26" s="8">
        <v>345.35395999999997</v>
      </c>
      <c r="Z26" s="8">
        <v>396.25087999999994</v>
      </c>
      <c r="AA26" s="8">
        <v>274.72202000000004</v>
      </c>
      <c r="AB26" s="8">
        <v>270.99261000000001</v>
      </c>
      <c r="AC26" s="8">
        <v>264.26513999999997</v>
      </c>
      <c r="AD26" s="8">
        <v>201.23854</v>
      </c>
      <c r="AE26" s="8">
        <v>190.87644</v>
      </c>
    </row>
    <row r="27" spans="1:31" ht="13.4" customHeight="1" x14ac:dyDescent="0.3">
      <c r="A27" s="14" t="s">
        <v>29</v>
      </c>
      <c r="B27" s="19">
        <v>1008.0078005709354</v>
      </c>
      <c r="C27" s="19">
        <v>967.72319591050916</v>
      </c>
      <c r="D27" s="19">
        <v>284.5484929960831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</row>
    <row r="28" spans="1:31" ht="13.4" customHeight="1" x14ac:dyDescent="0.3">
      <c r="A28" s="12" t="s">
        <v>30</v>
      </c>
      <c r="B28" s="8">
        <f>SUM(B29:B30)</f>
        <v>31969.959503418966</v>
      </c>
      <c r="C28" s="8">
        <f t="shared" ref="C28:AE28" si="8">SUM(C29:C30)</f>
        <v>31890.758812985459</v>
      </c>
      <c r="D28" s="8">
        <f t="shared" si="8"/>
        <v>28771.459868552083</v>
      </c>
      <c r="E28" s="8">
        <f t="shared" si="8"/>
        <v>27904.799840669188</v>
      </c>
      <c r="F28" s="8">
        <f t="shared" si="8"/>
        <v>28774.945230033853</v>
      </c>
      <c r="G28" s="8">
        <f t="shared" si="8"/>
        <v>29380.833831242118</v>
      </c>
      <c r="H28" s="8">
        <f t="shared" si="8"/>
        <v>31181.769899754359</v>
      </c>
      <c r="I28" s="8">
        <f t="shared" si="8"/>
        <v>100121.35696740355</v>
      </c>
      <c r="J28" s="8">
        <f t="shared" si="8"/>
        <v>118791.21025028215</v>
      </c>
      <c r="K28" s="8">
        <f t="shared" si="8"/>
        <v>122918.04421429994</v>
      </c>
      <c r="L28" s="8">
        <f t="shared" si="8"/>
        <v>121156.01141870809</v>
      </c>
      <c r="M28" s="8">
        <f t="shared" si="8"/>
        <v>129085.1092079931</v>
      </c>
      <c r="N28" s="8">
        <f t="shared" si="8"/>
        <v>138228.24138617804</v>
      </c>
      <c r="O28" s="8">
        <f t="shared" si="8"/>
        <v>155113.92152957577</v>
      </c>
      <c r="P28" s="8">
        <f t="shared" si="8"/>
        <v>158102.20200000002</v>
      </c>
      <c r="Q28" s="8">
        <f t="shared" si="8"/>
        <v>159874.99000000002</v>
      </c>
      <c r="R28" s="8">
        <f t="shared" si="8"/>
        <v>164707.39800000002</v>
      </c>
      <c r="S28" s="8">
        <f t="shared" si="8"/>
        <v>172162</v>
      </c>
      <c r="T28" s="8">
        <f t="shared" si="8"/>
        <v>177709.68716</v>
      </c>
      <c r="U28" s="8">
        <f t="shared" si="8"/>
        <v>176169.09826999999</v>
      </c>
      <c r="V28" s="8">
        <f t="shared" si="8"/>
        <v>181459.63024</v>
      </c>
      <c r="W28" s="8">
        <f t="shared" si="8"/>
        <v>185751.36235999997</v>
      </c>
      <c r="X28" s="8">
        <f t="shared" si="8"/>
        <v>196184.07140000002</v>
      </c>
      <c r="Y28" s="8">
        <f t="shared" si="8"/>
        <v>209541.95832999999</v>
      </c>
      <c r="Z28" s="8">
        <f t="shared" si="8"/>
        <v>230527.72634999998</v>
      </c>
      <c r="AA28" s="8">
        <f t="shared" si="8"/>
        <v>251202.15887999986</v>
      </c>
      <c r="AB28" s="8">
        <f t="shared" si="8"/>
        <v>277132.16778999998</v>
      </c>
      <c r="AC28" s="8">
        <f t="shared" si="8"/>
        <v>288529.09796000004</v>
      </c>
      <c r="AD28" s="8">
        <f t="shared" si="8"/>
        <v>324193.69234999997</v>
      </c>
      <c r="AE28" s="8">
        <f t="shared" si="8"/>
        <v>385025.78604000004</v>
      </c>
    </row>
    <row r="29" spans="1:31" ht="13.4" customHeight="1" x14ac:dyDescent="0.3">
      <c r="A29" s="14" t="s">
        <v>31</v>
      </c>
      <c r="B29" s="8">
        <v>31969.959503418966</v>
      </c>
      <c r="C29" s="8">
        <v>31890.758812985459</v>
      </c>
      <c r="D29" s="8">
        <v>28771.459868552083</v>
      </c>
      <c r="E29" s="8">
        <v>27904.799840669188</v>
      </c>
      <c r="F29" s="8">
        <v>28774.945230033853</v>
      </c>
      <c r="G29" s="8">
        <v>29380.833831242118</v>
      </c>
      <c r="H29" s="8">
        <v>31181.769899754359</v>
      </c>
      <c r="I29" s="8">
        <v>100121.35696740355</v>
      </c>
      <c r="J29" s="8">
        <v>118791.21025028215</v>
      </c>
      <c r="K29" s="8">
        <v>122918.04421429994</v>
      </c>
      <c r="L29" s="8">
        <v>121156.01141870809</v>
      </c>
      <c r="M29" s="8">
        <v>129085.1092079931</v>
      </c>
      <c r="N29" s="8">
        <v>138228.24138617804</v>
      </c>
      <c r="O29" s="8">
        <v>155113.92152957577</v>
      </c>
      <c r="P29" s="8">
        <v>158102.20200000002</v>
      </c>
      <c r="Q29" s="8">
        <v>159874.99000000002</v>
      </c>
      <c r="R29" s="15">
        <v>164707.39800000002</v>
      </c>
      <c r="S29" s="8">
        <v>172162</v>
      </c>
      <c r="T29" s="55">
        <v>177709.68716</v>
      </c>
      <c r="U29" s="55">
        <v>176169.09826999999</v>
      </c>
      <c r="V29" s="8">
        <v>181459.63024</v>
      </c>
      <c r="W29" s="8">
        <v>185751.36235999997</v>
      </c>
      <c r="X29" s="8">
        <v>196184.07140000002</v>
      </c>
      <c r="Y29" s="8">
        <v>209541.95832999999</v>
      </c>
      <c r="Z29" s="8">
        <v>209693.77252999999</v>
      </c>
      <c r="AA29" s="8">
        <v>225574.88894999985</v>
      </c>
      <c r="AB29" s="8">
        <v>245506.91960999998</v>
      </c>
      <c r="AC29" s="8">
        <v>258110.04755000002</v>
      </c>
      <c r="AD29" s="8">
        <v>294586.80833999999</v>
      </c>
      <c r="AE29" s="8">
        <v>354744.05116000003</v>
      </c>
    </row>
    <row r="30" spans="1:31" ht="13.4" customHeight="1" x14ac:dyDescent="0.3">
      <c r="A30" s="14" t="s">
        <v>32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5"/>
      <c r="S30" s="8"/>
      <c r="T30" s="55"/>
      <c r="U30" s="55"/>
      <c r="V30" s="8"/>
      <c r="W30" s="8"/>
      <c r="X30" s="8"/>
      <c r="Y30" s="8"/>
      <c r="Z30" s="8">
        <v>20833.953819999999</v>
      </c>
      <c r="AA30" s="8">
        <v>25627.269929999999</v>
      </c>
      <c r="AB30" s="8">
        <v>31625.248179999999</v>
      </c>
      <c r="AC30" s="8">
        <v>30419.05041</v>
      </c>
      <c r="AD30" s="8">
        <v>29606.884010000002</v>
      </c>
      <c r="AE30" s="8">
        <v>30281.73488</v>
      </c>
    </row>
    <row r="31" spans="1:31" ht="13.4" customHeight="1" x14ac:dyDescent="0.3">
      <c r="A31" s="12" t="s">
        <v>33</v>
      </c>
      <c r="B31" s="8">
        <f t="shared" ref="B31:AE31" si="9">SUM(B32:B36)</f>
        <v>47006.871141206931</v>
      </c>
      <c r="C31" s="8">
        <f t="shared" si="9"/>
        <v>50610.071034986395</v>
      </c>
      <c r="D31" s="8">
        <f t="shared" si="9"/>
        <v>54166.748064130647</v>
      </c>
      <c r="E31" s="8">
        <f t="shared" si="9"/>
        <v>59049.979660426208</v>
      </c>
      <c r="F31" s="8">
        <f t="shared" si="9"/>
        <v>58833.81879174136</v>
      </c>
      <c r="G31" s="8">
        <f t="shared" si="9"/>
        <v>72503.383939786218</v>
      </c>
      <c r="H31" s="8">
        <f t="shared" si="9"/>
        <v>73834.599119697261</v>
      </c>
      <c r="I31" s="8">
        <f t="shared" si="9"/>
        <v>77120.148752904483</v>
      </c>
      <c r="J31" s="8">
        <f t="shared" si="9"/>
        <v>81550.21218615149</v>
      </c>
      <c r="K31" s="8">
        <f t="shared" si="9"/>
        <v>81506.001290579559</v>
      </c>
      <c r="L31" s="8">
        <f t="shared" si="9"/>
        <v>90324.657207063647</v>
      </c>
      <c r="M31" s="8">
        <f t="shared" si="9"/>
        <v>102317.32837914095</v>
      </c>
      <c r="N31" s="8">
        <f t="shared" si="9"/>
        <v>117019.91694881496</v>
      </c>
      <c r="O31" s="8">
        <f t="shared" si="9"/>
        <v>81094.982339839335</v>
      </c>
      <c r="P31" s="8">
        <f t="shared" si="9"/>
        <v>126413.05331000002</v>
      </c>
      <c r="Q31" s="8">
        <f t="shared" si="9"/>
        <v>119266.16269</v>
      </c>
      <c r="R31" s="15">
        <f t="shared" si="9"/>
        <v>129995.79786999999</v>
      </c>
      <c r="S31" s="8">
        <f t="shared" si="9"/>
        <v>136367.28471000001</v>
      </c>
      <c r="T31" s="8">
        <f t="shared" si="9"/>
        <v>141447.71957999998</v>
      </c>
      <c r="U31" s="8">
        <f t="shared" si="9"/>
        <v>152557.99752999999</v>
      </c>
      <c r="V31" s="8">
        <f t="shared" si="9"/>
        <v>142851.93067999999</v>
      </c>
      <c r="W31" s="8">
        <f t="shared" si="9"/>
        <v>141313.72408000001</v>
      </c>
      <c r="X31" s="8">
        <f t="shared" si="9"/>
        <v>151618.29292000004</v>
      </c>
      <c r="Y31" s="8">
        <f t="shared" si="9"/>
        <v>154256.62834000002</v>
      </c>
      <c r="Z31" s="8">
        <f t="shared" si="9"/>
        <v>160204.24564000004</v>
      </c>
      <c r="AA31" s="8">
        <f t="shared" si="9"/>
        <v>142154.28919999997</v>
      </c>
      <c r="AB31" s="8">
        <f t="shared" si="9"/>
        <v>117785.04112000001</v>
      </c>
      <c r="AC31" s="8">
        <f t="shared" si="9"/>
        <v>134405.36282000001</v>
      </c>
      <c r="AD31" s="8">
        <f t="shared" si="9"/>
        <v>137025.39622</v>
      </c>
      <c r="AE31" s="8">
        <f t="shared" si="9"/>
        <v>142470.144</v>
      </c>
    </row>
    <row r="32" spans="1:31" ht="13.4" customHeight="1" x14ac:dyDescent="0.3">
      <c r="A32" s="14" t="s">
        <v>34</v>
      </c>
      <c r="B32" s="8">
        <v>0</v>
      </c>
      <c r="C32" s="8">
        <v>158.7997078935139</v>
      </c>
      <c r="D32" s="8">
        <v>163.94476531899355</v>
      </c>
      <c r="E32" s="8">
        <v>163.71240788687513</v>
      </c>
      <c r="F32" s="8">
        <v>139.87917413529843</v>
      </c>
      <c r="G32" s="8">
        <v>152.2273119564496</v>
      </c>
      <c r="H32" s="8">
        <v>187.87758082719245</v>
      </c>
      <c r="I32" s="8">
        <v>136.02867954590715</v>
      </c>
      <c r="J32" s="8">
        <v>164.44267410210446</v>
      </c>
      <c r="K32" s="8">
        <v>163.59430392352124</v>
      </c>
      <c r="L32" s="8">
        <v>189.33811325765117</v>
      </c>
      <c r="M32" s="8">
        <v>235.29516032662815</v>
      </c>
      <c r="N32" s="8">
        <v>219.77689470888933</v>
      </c>
      <c r="O32" s="8">
        <v>549.99341432649544</v>
      </c>
      <c r="P32" s="8">
        <v>560.24687999999992</v>
      </c>
      <c r="Q32" s="8">
        <v>597.49234000000001</v>
      </c>
      <c r="R32" s="15">
        <v>598.24419999999998</v>
      </c>
      <c r="S32" s="8">
        <v>743</v>
      </c>
      <c r="T32" s="8">
        <v>549.44186000000002</v>
      </c>
      <c r="U32" s="8">
        <v>565.20931999999993</v>
      </c>
      <c r="V32" s="8">
        <v>566.24380999999994</v>
      </c>
      <c r="W32" s="8">
        <v>573.96157000000005</v>
      </c>
      <c r="X32" s="8">
        <v>557.67129</v>
      </c>
      <c r="Y32" s="8">
        <v>535.35020999999995</v>
      </c>
      <c r="Z32" s="8">
        <v>588.26958999999999</v>
      </c>
      <c r="AA32" s="8">
        <v>380.56853000000001</v>
      </c>
      <c r="AB32" s="8">
        <v>278.38602000000003</v>
      </c>
      <c r="AC32" s="8">
        <v>303.34433000000001</v>
      </c>
      <c r="AD32" s="8">
        <v>338.89035000000001</v>
      </c>
      <c r="AE32" s="8">
        <v>360.98953999999998</v>
      </c>
    </row>
    <row r="33" spans="1:31" ht="13.4" customHeight="1" x14ac:dyDescent="0.3">
      <c r="A33" s="14" t="s">
        <v>35</v>
      </c>
      <c r="B33" s="8">
        <v>47006.871141206931</v>
      </c>
      <c r="C33" s="8">
        <v>50232.390626037311</v>
      </c>
      <c r="D33" s="8">
        <v>54002.803298811654</v>
      </c>
      <c r="E33" s="8">
        <v>56798.701694549556</v>
      </c>
      <c r="F33" s="8">
        <v>56840.988678218157</v>
      </c>
      <c r="G33" s="8">
        <v>69908.250168293162</v>
      </c>
      <c r="H33" s="8">
        <v>71687.881998273908</v>
      </c>
      <c r="I33" s="8">
        <v>76984.120073358572</v>
      </c>
      <c r="J33" s="8">
        <v>81385.769512049388</v>
      </c>
      <c r="K33" s="8">
        <v>80615.897692358747</v>
      </c>
      <c r="L33" s="8">
        <v>-3072.6021503020643</v>
      </c>
      <c r="M33" s="8">
        <v>-1294.6267045077341</v>
      </c>
      <c r="N33" s="8">
        <v>-623.52379273717054</v>
      </c>
      <c r="O33" s="8">
        <v>61.647968864104101</v>
      </c>
      <c r="P33" s="8">
        <v>-27.858560000000001</v>
      </c>
      <c r="Q33" s="8">
        <v>-173.83378999999999</v>
      </c>
      <c r="R33" s="15">
        <v>-59.480200000000004</v>
      </c>
      <c r="S33" s="8">
        <v>-21.743960000000001</v>
      </c>
      <c r="T33" s="8">
        <v>-37.775120000000001</v>
      </c>
      <c r="U33" s="8">
        <v>-21.16534</v>
      </c>
      <c r="V33" s="8">
        <v>-18.619019999999999</v>
      </c>
      <c r="W33" s="8">
        <v>-72.149200000000008</v>
      </c>
      <c r="X33" s="8">
        <v>-5.9834500000000004</v>
      </c>
      <c r="Y33" s="8">
        <v>4.3260500000000022</v>
      </c>
      <c r="Z33" s="8">
        <v>4.2920299999999987</v>
      </c>
      <c r="AA33" s="8">
        <v>1.1110499999999996</v>
      </c>
      <c r="AB33" s="8">
        <v>0.74687000000000037</v>
      </c>
      <c r="AC33" s="8">
        <v>0.35543000000000013</v>
      </c>
      <c r="AD33" s="8">
        <v>0.86316000000000015</v>
      </c>
      <c r="AE33" s="8">
        <v>0.25095000000000001</v>
      </c>
    </row>
    <row r="34" spans="1:31" ht="13.4" customHeight="1" x14ac:dyDescent="0.3">
      <c r="A34" s="14" t="s">
        <v>36</v>
      </c>
      <c r="B34" s="8">
        <v>0</v>
      </c>
      <c r="C34" s="8">
        <v>218.88070105556662</v>
      </c>
      <c r="D34" s="8">
        <v>0</v>
      </c>
      <c r="E34" s="8">
        <v>2087.5655579897762</v>
      </c>
      <c r="F34" s="8">
        <v>1852.9509393879043</v>
      </c>
      <c r="G34" s="8">
        <v>2442.9064595366126</v>
      </c>
      <c r="H34" s="8">
        <v>1958.8395405961628</v>
      </c>
      <c r="I34" s="8">
        <v>0</v>
      </c>
      <c r="J34" s="8">
        <v>0</v>
      </c>
      <c r="K34" s="8">
        <v>726.50929429728467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15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</row>
    <row r="35" spans="1:31" ht="13.4" customHeight="1" x14ac:dyDescent="0.3">
      <c r="A35" s="14" t="s">
        <v>37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92644.12253203211</v>
      </c>
      <c r="M35" s="8">
        <v>102447.23019484831</v>
      </c>
      <c r="N35" s="8">
        <v>116202.16919471552</v>
      </c>
      <c r="O35" s="8">
        <v>79295.152228307765</v>
      </c>
      <c r="P35" s="8">
        <v>125100.87060000002</v>
      </c>
      <c r="Q35" s="8">
        <v>117659.36010000001</v>
      </c>
      <c r="R35" s="15">
        <v>128270.80018999999</v>
      </c>
      <c r="S35" s="8">
        <v>134625</v>
      </c>
      <c r="T35" s="8">
        <v>140099.90695999999</v>
      </c>
      <c r="U35" s="8">
        <v>151172.22811</v>
      </c>
      <c r="V35" s="8">
        <v>141286.53073</v>
      </c>
      <c r="W35" s="8">
        <v>140108.58092000001</v>
      </c>
      <c r="X35" s="8">
        <v>149851.41026000003</v>
      </c>
      <c r="Y35" s="8">
        <v>152737.89034000001</v>
      </c>
      <c r="Z35" s="8">
        <v>157892.84677000003</v>
      </c>
      <c r="AA35" s="8">
        <v>141146.41454999999</v>
      </c>
      <c r="AB35" s="8">
        <v>117182.09224000001</v>
      </c>
      <c r="AC35" s="8">
        <v>132482.25520000001</v>
      </c>
      <c r="AD35" s="8">
        <v>135462.78884999998</v>
      </c>
      <c r="AE35" s="8">
        <v>141343.47588000001</v>
      </c>
    </row>
    <row r="36" spans="1:31" ht="13.4" customHeight="1" x14ac:dyDescent="0.3">
      <c r="A36" s="14" t="s">
        <v>38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563.79871207594772</v>
      </c>
      <c r="M36" s="8">
        <v>929.42972847374358</v>
      </c>
      <c r="N36" s="8">
        <v>1221.4946521277302</v>
      </c>
      <c r="O36" s="8">
        <v>1188.1887283409681</v>
      </c>
      <c r="P36" s="8">
        <v>779.79439000000002</v>
      </c>
      <c r="Q36" s="8">
        <v>1183.1440399999999</v>
      </c>
      <c r="R36" s="15">
        <v>1186.23368</v>
      </c>
      <c r="S36" s="8">
        <v>1021.02867</v>
      </c>
      <c r="T36" s="8">
        <v>836.14588000000003</v>
      </c>
      <c r="U36" s="8">
        <v>841.72544000000005</v>
      </c>
      <c r="V36" s="8">
        <v>1017.77516</v>
      </c>
      <c r="W36" s="8">
        <v>703.33078999999998</v>
      </c>
      <c r="X36" s="8">
        <v>1215.1948199999999</v>
      </c>
      <c r="Y36" s="8">
        <v>979.06173999999999</v>
      </c>
      <c r="Z36" s="8">
        <v>1718.83725</v>
      </c>
      <c r="AA36" s="8">
        <v>626.19506999999999</v>
      </c>
      <c r="AB36" s="8">
        <v>323.81599</v>
      </c>
      <c r="AC36" s="8">
        <v>1619.40786</v>
      </c>
      <c r="AD36" s="8">
        <v>1222.8538599999999</v>
      </c>
      <c r="AE36" s="8">
        <v>765.42763000000002</v>
      </c>
    </row>
    <row r="37" spans="1:31" ht="13.4" customHeight="1" x14ac:dyDescent="0.3">
      <c r="A37" s="12" t="s">
        <v>39</v>
      </c>
      <c r="B37" s="8">
        <f>SUM(B38:B43)</f>
        <v>31290.712341499038</v>
      </c>
      <c r="C37" s="8">
        <f t="shared" ref="C37:AE37" si="10">SUM(C38:C43)</f>
        <v>27693.122220009293</v>
      </c>
      <c r="D37" s="8">
        <f t="shared" si="10"/>
        <v>33479.984066918943</v>
      </c>
      <c r="E37" s="8">
        <f t="shared" si="10"/>
        <v>42314.611963088362</v>
      </c>
      <c r="F37" s="8">
        <f t="shared" si="10"/>
        <v>43860.120825864695</v>
      </c>
      <c r="G37" s="8">
        <f t="shared" si="10"/>
        <v>51468.498970988512</v>
      </c>
      <c r="H37" s="8">
        <f t="shared" si="10"/>
        <v>49575.383389762996</v>
      </c>
      <c r="I37" s="8">
        <f t="shared" si="10"/>
        <v>49611.365597822485</v>
      </c>
      <c r="J37" s="8">
        <f t="shared" si="10"/>
        <v>56441.578702781648</v>
      </c>
      <c r="K37" s="8">
        <f t="shared" si="10"/>
        <v>67796.322113788759</v>
      </c>
      <c r="L37" s="8">
        <f t="shared" si="10"/>
        <v>69295.459071898033</v>
      </c>
      <c r="M37" s="8">
        <f t="shared" si="10"/>
        <v>72200.424882161591</v>
      </c>
      <c r="N37" s="8">
        <f t="shared" si="10"/>
        <v>71537.077607382322</v>
      </c>
      <c r="O37" s="8">
        <f t="shared" si="10"/>
        <v>75005.733585607115</v>
      </c>
      <c r="P37" s="8">
        <f t="shared" si="10"/>
        <v>77448.505560000005</v>
      </c>
      <c r="Q37" s="8">
        <f t="shared" si="10"/>
        <v>76146.583119999996</v>
      </c>
      <c r="R37" s="8">
        <f t="shared" si="10"/>
        <v>74033.471000000005</v>
      </c>
      <c r="S37" s="8">
        <f t="shared" si="10"/>
        <v>72400.22928</v>
      </c>
      <c r="T37" s="8">
        <f t="shared" si="10"/>
        <v>71348.482360000009</v>
      </c>
      <c r="U37" s="8">
        <f t="shared" si="10"/>
        <v>71160.794179999997</v>
      </c>
      <c r="V37" s="8">
        <f t="shared" si="10"/>
        <v>75295.668520000007</v>
      </c>
      <c r="W37" s="8">
        <f t="shared" si="10"/>
        <v>78359.543250000002</v>
      </c>
      <c r="X37" s="8">
        <f t="shared" si="10"/>
        <v>94043.164839999998</v>
      </c>
      <c r="Y37" s="8">
        <f t="shared" si="10"/>
        <v>138785.89907000001</v>
      </c>
      <c r="Z37" s="8">
        <f t="shared" si="10"/>
        <v>170876.61442</v>
      </c>
      <c r="AA37" s="8">
        <f t="shared" si="10"/>
        <v>182979.61657000001</v>
      </c>
      <c r="AB37" s="8">
        <f t="shared" si="10"/>
        <v>187401.02848000001</v>
      </c>
      <c r="AC37" s="8">
        <f t="shared" si="10"/>
        <v>195217.77495000002</v>
      </c>
      <c r="AD37" s="8">
        <f t="shared" si="10"/>
        <v>178964.24238000001</v>
      </c>
      <c r="AE37" s="8">
        <f t="shared" si="10"/>
        <v>150030.14483</v>
      </c>
    </row>
    <row r="38" spans="1:31" ht="13.4" customHeight="1" x14ac:dyDescent="0.3">
      <c r="A38" s="14" t="s">
        <v>40</v>
      </c>
      <c r="B38" s="8">
        <v>23480.481975702052</v>
      </c>
      <c r="C38" s="8">
        <v>20189.238531501029</v>
      </c>
      <c r="D38" s="8">
        <v>24361.714133970658</v>
      </c>
      <c r="E38" s="8">
        <v>30762.065989510724</v>
      </c>
      <c r="F38" s="8">
        <v>31251.443935471019</v>
      </c>
      <c r="G38" s="8">
        <v>35584.976432317599</v>
      </c>
      <c r="H38" s="8">
        <v>34520.878974971783</v>
      </c>
      <c r="I38" s="8">
        <v>34233.35324968466</v>
      </c>
      <c r="J38" s="8">
        <v>39143.89563831906</v>
      </c>
      <c r="K38" s="8">
        <v>47430.458739958842</v>
      </c>
      <c r="L38" s="8">
        <v>47226.681271990972</v>
      </c>
      <c r="M38" s="8">
        <v>49980.747527053041</v>
      </c>
      <c r="N38" s="8">
        <v>49558.520878974967</v>
      </c>
      <c r="O38" s="8">
        <v>52275.841465843456</v>
      </c>
      <c r="P38" s="8">
        <v>53960.78256</v>
      </c>
      <c r="Q38" s="8">
        <v>53315.706619999997</v>
      </c>
      <c r="R38" s="56">
        <v>73917</v>
      </c>
      <c r="S38" s="57">
        <v>72374.574999999997</v>
      </c>
      <c r="T38" s="57">
        <v>71322.100000000006</v>
      </c>
      <c r="U38" s="57">
        <v>71127.804000000004</v>
      </c>
      <c r="V38" s="57">
        <v>75183.1535</v>
      </c>
      <c r="W38" s="57">
        <v>78275.541670000006</v>
      </c>
      <c r="X38" s="57">
        <v>80982.203460000004</v>
      </c>
      <c r="Y38" s="57">
        <v>82570.256999999998</v>
      </c>
      <c r="Z38" s="22">
        <v>83219.880520000006</v>
      </c>
      <c r="AA38" s="57">
        <v>75288.764139999999</v>
      </c>
      <c r="AB38" s="57">
        <v>76294.162960000001</v>
      </c>
      <c r="AC38" s="57">
        <v>74305.482000000004</v>
      </c>
      <c r="AD38" s="57">
        <v>44589.589529999997</v>
      </c>
      <c r="AE38" s="57">
        <v>2117.90022</v>
      </c>
    </row>
    <row r="39" spans="1:31" ht="13.4" customHeight="1" x14ac:dyDescent="0.3">
      <c r="A39" s="14" t="s">
        <v>41</v>
      </c>
      <c r="B39" s="8">
        <v>7810.2303657969851</v>
      </c>
      <c r="C39" s="8">
        <v>7044.4466573723694</v>
      </c>
      <c r="D39" s="8">
        <v>8683.8943105623039</v>
      </c>
      <c r="E39" s="8">
        <v>11251.709486822014</v>
      </c>
      <c r="F39" s="8">
        <v>12608.676890393679</v>
      </c>
      <c r="G39" s="8">
        <v>15883.522538670915</v>
      </c>
      <c r="H39" s="8">
        <v>15054.504414791209</v>
      </c>
      <c r="I39" s="8">
        <v>15378.012348137821</v>
      </c>
      <c r="J39" s="8">
        <v>17297.683064462588</v>
      </c>
      <c r="K39" s="8">
        <v>20365.863373829914</v>
      </c>
      <c r="L39" s="8">
        <v>20338.777136028679</v>
      </c>
      <c r="M39" s="8">
        <v>21585.507535019584</v>
      </c>
      <c r="N39" s="8">
        <v>21577.872933678547</v>
      </c>
      <c r="O39" s="8">
        <v>22498.098984266082</v>
      </c>
      <c r="P39" s="8">
        <v>23387.455000000002</v>
      </c>
      <c r="Q39" s="8">
        <v>22782.271499999999</v>
      </c>
      <c r="R39" s="56"/>
      <c r="S39" s="57"/>
      <c r="T39" s="57"/>
      <c r="U39" s="57"/>
      <c r="V39" s="57"/>
      <c r="W39" s="57"/>
      <c r="X39" s="57"/>
      <c r="Y39" s="57"/>
      <c r="Z39" s="22"/>
      <c r="AA39" s="57"/>
      <c r="AB39" s="57"/>
      <c r="AC39" s="57"/>
      <c r="AD39" s="57"/>
      <c r="AE39" s="57"/>
    </row>
    <row r="40" spans="1:31" ht="13.4" customHeight="1" x14ac:dyDescent="0.3">
      <c r="A40" s="14" t="s">
        <v>42</v>
      </c>
      <c r="B40" s="8">
        <v>0</v>
      </c>
      <c r="C40" s="8">
        <v>459.43703113589584</v>
      </c>
      <c r="D40" s="8">
        <v>434.37562238597889</v>
      </c>
      <c r="E40" s="8">
        <v>300.83648675562637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1730.0006638783775</v>
      </c>
      <c r="M40" s="8">
        <v>634.16982008895968</v>
      </c>
      <c r="N40" s="8">
        <v>400.68379472880565</v>
      </c>
      <c r="O40" s="8">
        <v>231.79313549757683</v>
      </c>
      <c r="P40" s="8">
        <v>100.268</v>
      </c>
      <c r="Q40" s="8">
        <v>48.604999999999997</v>
      </c>
      <c r="R40" s="15">
        <v>116.471</v>
      </c>
      <c r="S40" s="8">
        <v>25.65428</v>
      </c>
      <c r="T40" s="8">
        <v>26.382359999999998</v>
      </c>
      <c r="U40" s="8">
        <v>32.990180000000002</v>
      </c>
      <c r="V40" s="8">
        <v>112.51502000000001</v>
      </c>
      <c r="W40" s="8">
        <v>84.00157999999999</v>
      </c>
      <c r="X40" s="8">
        <v>122.29865000000001</v>
      </c>
      <c r="Y40" s="8">
        <v>91.517839999999993</v>
      </c>
      <c r="Z40" s="8">
        <v>8.0110799999999998</v>
      </c>
      <c r="AA40" s="8">
        <v>149.49921000000001</v>
      </c>
      <c r="AB40" s="8">
        <v>422.60645</v>
      </c>
      <c r="AC40" s="8">
        <v>526.25009</v>
      </c>
      <c r="AD40" s="8">
        <v>630.63604999999995</v>
      </c>
      <c r="AE40" s="8">
        <v>2352.0509299999999</v>
      </c>
    </row>
    <row r="41" spans="1:31" ht="13.4" customHeight="1" x14ac:dyDescent="0.3">
      <c r="A41" s="14" t="s">
        <v>43</v>
      </c>
      <c r="B41" s="19" t="s">
        <v>1</v>
      </c>
      <c r="C41" s="19" t="s">
        <v>1</v>
      </c>
      <c r="D41" s="19" t="s">
        <v>1</v>
      </c>
      <c r="E41" s="19" t="s">
        <v>1</v>
      </c>
      <c r="F41" s="19" t="s">
        <v>1</v>
      </c>
      <c r="G41" s="19" t="s">
        <v>1</v>
      </c>
      <c r="H41" s="19" t="s">
        <v>1</v>
      </c>
      <c r="I41" s="19" t="s">
        <v>1</v>
      </c>
      <c r="J41" s="19" t="s">
        <v>1</v>
      </c>
      <c r="K41" s="19" t="s">
        <v>1</v>
      </c>
      <c r="L41" s="19" t="s">
        <v>1</v>
      </c>
      <c r="M41" s="19" t="s">
        <v>1</v>
      </c>
      <c r="N41" s="19" t="s">
        <v>1</v>
      </c>
      <c r="O41" s="19" t="s">
        <v>1</v>
      </c>
      <c r="P41" s="19" t="s">
        <v>1</v>
      </c>
      <c r="Q41" s="19" t="s">
        <v>1</v>
      </c>
      <c r="R41" s="58" t="s">
        <v>1</v>
      </c>
      <c r="S41" s="19" t="s">
        <v>1</v>
      </c>
      <c r="T41" s="19" t="s">
        <v>1</v>
      </c>
      <c r="U41" s="19" t="s">
        <v>1</v>
      </c>
      <c r="V41" s="19" t="s">
        <v>1</v>
      </c>
      <c r="W41" s="19" t="s">
        <v>1</v>
      </c>
      <c r="X41" s="8">
        <v>12938.66273</v>
      </c>
      <c r="Y41" s="8">
        <v>30530.416680000006</v>
      </c>
      <c r="Z41" s="8">
        <v>9026.432710000001</v>
      </c>
      <c r="AA41" s="8">
        <v>1327.91401</v>
      </c>
      <c r="AB41" s="8">
        <v>573.67390999999998</v>
      </c>
      <c r="AC41" s="8">
        <v>-24.559460000000023</v>
      </c>
      <c r="AD41" s="8">
        <v>898.31369999999993</v>
      </c>
      <c r="AE41" s="8">
        <v>-36.787010000000002</v>
      </c>
    </row>
    <row r="42" spans="1:31" ht="13.4" customHeight="1" x14ac:dyDescent="0.3">
      <c r="A42" s="14" t="s">
        <v>44</v>
      </c>
      <c r="B42" s="19" t="s">
        <v>1</v>
      </c>
      <c r="C42" s="19" t="s">
        <v>1</v>
      </c>
      <c r="D42" s="19" t="s">
        <v>1</v>
      </c>
      <c r="E42" s="19" t="s">
        <v>1</v>
      </c>
      <c r="F42" s="19" t="s">
        <v>1</v>
      </c>
      <c r="G42" s="19" t="s">
        <v>1</v>
      </c>
      <c r="H42" s="19" t="s">
        <v>1</v>
      </c>
      <c r="I42" s="19" t="s">
        <v>1</v>
      </c>
      <c r="J42" s="19" t="s">
        <v>1</v>
      </c>
      <c r="K42" s="19" t="s">
        <v>1</v>
      </c>
      <c r="L42" s="19" t="s">
        <v>1</v>
      </c>
      <c r="M42" s="19" t="s">
        <v>1</v>
      </c>
      <c r="N42" s="19" t="s">
        <v>1</v>
      </c>
      <c r="O42" s="19" t="s">
        <v>1</v>
      </c>
      <c r="P42" s="19" t="s">
        <v>1</v>
      </c>
      <c r="Q42" s="19" t="s">
        <v>1</v>
      </c>
      <c r="R42" s="58" t="s">
        <v>1</v>
      </c>
      <c r="S42" s="19" t="s">
        <v>1</v>
      </c>
      <c r="T42" s="19" t="s">
        <v>1</v>
      </c>
      <c r="U42" s="19" t="s">
        <v>1</v>
      </c>
      <c r="V42" s="19" t="s">
        <v>1</v>
      </c>
      <c r="W42" s="19" t="s">
        <v>1</v>
      </c>
      <c r="X42" s="19" t="s">
        <v>1</v>
      </c>
      <c r="Y42" s="8">
        <v>25593.707549999999</v>
      </c>
      <c r="Z42" s="8">
        <v>28464.271659999999</v>
      </c>
      <c r="AA42" s="8">
        <v>30017.74136</v>
      </c>
      <c r="AB42" s="8">
        <v>31119.776379999999</v>
      </c>
      <c r="AC42" s="8">
        <v>32180.213190000002</v>
      </c>
      <c r="AD42" s="8">
        <v>33217.215609999999</v>
      </c>
      <c r="AE42" s="8">
        <v>35083.258679999999</v>
      </c>
    </row>
    <row r="43" spans="1:31" ht="13.4" customHeight="1" x14ac:dyDescent="0.3">
      <c r="A43" s="14" t="s">
        <v>45</v>
      </c>
      <c r="B43" s="19" t="s">
        <v>1</v>
      </c>
      <c r="C43" s="19" t="s">
        <v>1</v>
      </c>
      <c r="D43" s="19" t="s">
        <v>1</v>
      </c>
      <c r="E43" s="19" t="s">
        <v>1</v>
      </c>
      <c r="F43" s="19" t="s">
        <v>1</v>
      </c>
      <c r="G43" s="19" t="s">
        <v>1</v>
      </c>
      <c r="H43" s="19" t="s">
        <v>1</v>
      </c>
      <c r="I43" s="19" t="s">
        <v>1</v>
      </c>
      <c r="J43" s="19" t="s">
        <v>1</v>
      </c>
      <c r="K43" s="19" t="s">
        <v>1</v>
      </c>
      <c r="L43" s="19" t="s">
        <v>1</v>
      </c>
      <c r="M43" s="19" t="s">
        <v>1</v>
      </c>
      <c r="N43" s="19" t="s">
        <v>1</v>
      </c>
      <c r="O43" s="19" t="s">
        <v>1</v>
      </c>
      <c r="P43" s="19" t="s">
        <v>1</v>
      </c>
      <c r="Q43" s="19" t="s">
        <v>1</v>
      </c>
      <c r="R43" s="58" t="s">
        <v>1</v>
      </c>
      <c r="S43" s="19" t="s">
        <v>1</v>
      </c>
      <c r="T43" s="19" t="s">
        <v>1</v>
      </c>
      <c r="U43" s="19" t="s">
        <v>1</v>
      </c>
      <c r="V43" s="19" t="s">
        <v>1</v>
      </c>
      <c r="W43" s="19" t="s">
        <v>1</v>
      </c>
      <c r="X43" s="19" t="s">
        <v>1</v>
      </c>
      <c r="Y43" s="19" t="s">
        <v>1</v>
      </c>
      <c r="Z43" s="8">
        <v>50158.018449999996</v>
      </c>
      <c r="AA43" s="8">
        <v>76195.697850000011</v>
      </c>
      <c r="AB43" s="8">
        <v>78990.808780000007</v>
      </c>
      <c r="AC43" s="8">
        <v>88230.389130000025</v>
      </c>
      <c r="AD43" s="8">
        <v>99628.48749</v>
      </c>
      <c r="AE43" s="8">
        <v>110513.72201</v>
      </c>
    </row>
    <row r="44" spans="1:31" ht="13.4" customHeight="1" x14ac:dyDescent="0.3">
      <c r="A44" s="9" t="s">
        <v>46</v>
      </c>
      <c r="B44" s="10">
        <f t="shared" ref="B44:AE44" si="11">SUM(B45:B48)</f>
        <v>293169.97022505477</v>
      </c>
      <c r="C44" s="10">
        <f t="shared" si="11"/>
        <v>328404.56748323701</v>
      </c>
      <c r="D44" s="10">
        <f t="shared" si="11"/>
        <v>425370.75128128531</v>
      </c>
      <c r="E44" s="10">
        <f t="shared" si="11"/>
        <v>387164.72128028946</v>
      </c>
      <c r="F44" s="10">
        <f t="shared" si="11"/>
        <v>416052.71470324625</v>
      </c>
      <c r="G44" s="10">
        <f t="shared" si="11"/>
        <v>437519.38528911897</v>
      </c>
      <c r="H44" s="10">
        <f t="shared" si="11"/>
        <v>130214.46389165505</v>
      </c>
      <c r="I44" s="10">
        <f t="shared" si="11"/>
        <v>132630.91210150701</v>
      </c>
      <c r="J44" s="10">
        <f t="shared" si="11"/>
        <v>134916.61574221603</v>
      </c>
      <c r="K44" s="10">
        <f t="shared" si="11"/>
        <v>61549.504238863439</v>
      </c>
      <c r="L44" s="10">
        <f t="shared" si="11"/>
        <v>16578.649918674899</v>
      </c>
      <c r="M44" s="10">
        <f t="shared" si="11"/>
        <v>20879.146244771957</v>
      </c>
      <c r="N44" s="10">
        <f t="shared" si="11"/>
        <v>33820.627230963284</v>
      </c>
      <c r="O44" s="10">
        <f t="shared" si="11"/>
        <v>36806.99570005975</v>
      </c>
      <c r="P44" s="10">
        <f t="shared" si="11"/>
        <v>27158.0769</v>
      </c>
      <c r="Q44" s="10">
        <f t="shared" si="11"/>
        <v>35368.026980000002</v>
      </c>
      <c r="R44" s="17">
        <f t="shared" si="11"/>
        <v>38738.443880000006</v>
      </c>
      <c r="S44" s="10">
        <f t="shared" si="11"/>
        <v>30759.432539999998</v>
      </c>
      <c r="T44" s="10">
        <f t="shared" si="11"/>
        <v>27553.055700000001</v>
      </c>
      <c r="U44" s="10">
        <f t="shared" si="11"/>
        <v>31511.80445</v>
      </c>
      <c r="V44" s="10">
        <f t="shared" si="11"/>
        <v>28893.637419999999</v>
      </c>
      <c r="W44" s="10">
        <f t="shared" si="11"/>
        <v>28887.303469999999</v>
      </c>
      <c r="X44" s="10">
        <f t="shared" si="11"/>
        <v>22432.665999999997</v>
      </c>
      <c r="Y44" s="10">
        <f t="shared" si="11"/>
        <v>23365.41646</v>
      </c>
      <c r="Z44" s="10">
        <f t="shared" si="11"/>
        <v>21078.70997</v>
      </c>
      <c r="AA44" s="10">
        <f t="shared" si="11"/>
        <v>19904.240259999999</v>
      </c>
      <c r="AB44" s="10">
        <f t="shared" si="11"/>
        <v>28735.304479999999</v>
      </c>
      <c r="AC44" s="10">
        <f t="shared" si="11"/>
        <v>39847.674830000004</v>
      </c>
      <c r="AD44" s="10">
        <f t="shared" si="11"/>
        <v>37916.567119999992</v>
      </c>
      <c r="AE44" s="10">
        <f t="shared" si="11"/>
        <v>36827.937919999997</v>
      </c>
    </row>
    <row r="45" spans="1:31" ht="13.4" customHeight="1" x14ac:dyDescent="0.3">
      <c r="A45" s="12" t="s">
        <v>47</v>
      </c>
      <c r="B45" s="8">
        <v>180571.06818030938</v>
      </c>
      <c r="C45" s="8">
        <v>196419.04003186614</v>
      </c>
      <c r="D45" s="8">
        <v>174330.68396932882</v>
      </c>
      <c r="E45" s="8">
        <v>173972.15333067783</v>
      </c>
      <c r="F45" s="8">
        <v>130586.09012680077</v>
      </c>
      <c r="G45" s="8">
        <v>122250.43358826262</v>
      </c>
      <c r="H45" s="8">
        <v>117850.78107382327</v>
      </c>
      <c r="I45" s="8">
        <v>127206.90063168027</v>
      </c>
      <c r="J45" s="8">
        <v>131418.91069109738</v>
      </c>
      <c r="K45" s="8">
        <v>52598.465358826266</v>
      </c>
      <c r="L45" s="8">
        <v>625.83034754033065</v>
      </c>
      <c r="M45" s="8">
        <v>-1173.2521254066255</v>
      </c>
      <c r="N45" s="8">
        <v>421.49810927438091</v>
      </c>
      <c r="O45" s="8">
        <v>19.61404301931886</v>
      </c>
      <c r="P45" s="8">
        <v>-5.6907299999999994</v>
      </c>
      <c r="Q45" s="8">
        <v>-2.69651</v>
      </c>
      <c r="R45" s="15">
        <v>45.283730000000006</v>
      </c>
      <c r="S45" s="8">
        <v>82.938719999999989</v>
      </c>
      <c r="T45" s="55">
        <v>58.267750000000007</v>
      </c>
      <c r="U45" s="55">
        <v>-6.9495399999999998</v>
      </c>
      <c r="V45" s="8">
        <v>20.35069</v>
      </c>
      <c r="W45" s="8">
        <v>39.42474</v>
      </c>
      <c r="X45" s="8">
        <v>9.4884799999999991</v>
      </c>
      <c r="Y45" s="8">
        <v>18.80517</v>
      </c>
      <c r="Z45" s="8">
        <v>13.787610000000001</v>
      </c>
      <c r="AA45" s="8">
        <v>16.13382</v>
      </c>
      <c r="AB45" s="8">
        <v>10.492319999999999</v>
      </c>
      <c r="AC45" s="8">
        <v>21.53632</v>
      </c>
      <c r="AD45" s="8">
        <v>12.173110000000001</v>
      </c>
      <c r="AE45" s="8">
        <v>14.2415</v>
      </c>
    </row>
    <row r="46" spans="1:31" ht="13.4" customHeight="1" x14ac:dyDescent="0.3">
      <c r="A46" s="12" t="s">
        <v>48</v>
      </c>
      <c r="B46" s="8">
        <v>110005.94171147846</v>
      </c>
      <c r="C46" s="8">
        <v>125682.53335988846</v>
      </c>
      <c r="D46" s="8">
        <v>247298.47971851556</v>
      </c>
      <c r="E46" s="8">
        <v>208668.65830179909</v>
      </c>
      <c r="F46" s="8">
        <v>279668.8212992099</v>
      </c>
      <c r="G46" s="8">
        <v>312533.28172309633</v>
      </c>
      <c r="H46" s="8">
        <v>9459.3083622120412</v>
      </c>
      <c r="I46" s="8">
        <v>90.818562039434383</v>
      </c>
      <c r="J46" s="8">
        <v>450.88683330013941</v>
      </c>
      <c r="K46" s="8">
        <v>496.99563665936398</v>
      </c>
      <c r="L46" s="8">
        <v>220.0637124078869</v>
      </c>
      <c r="M46" s="8">
        <v>-8.17235079333466</v>
      </c>
      <c r="N46" s="8">
        <v>272.32738066786169</v>
      </c>
      <c r="O46" s="8">
        <v>3.529783243709752</v>
      </c>
      <c r="P46" s="8">
        <v>4.1618699999999995</v>
      </c>
      <c r="Q46" s="8">
        <v>5.0089699999999997</v>
      </c>
      <c r="R46" s="15">
        <v>2.4495999999999998</v>
      </c>
      <c r="S46" s="8">
        <v>5.2184500000000007</v>
      </c>
      <c r="T46" s="55">
        <v>5.6610199999999997</v>
      </c>
      <c r="U46" s="55">
        <v>4.19008</v>
      </c>
      <c r="V46" s="8">
        <v>1.6255200000000001</v>
      </c>
      <c r="W46" s="8">
        <v>2.6981700000000002</v>
      </c>
      <c r="X46" s="8">
        <v>3.3944899999999998</v>
      </c>
      <c r="Y46" s="8">
        <v>1.20312</v>
      </c>
      <c r="Z46" s="8">
        <v>0.56303999999999998</v>
      </c>
      <c r="AA46" s="8">
        <v>0</v>
      </c>
      <c r="AB46" s="8">
        <v>0.55334000000000005</v>
      </c>
      <c r="AC46" s="8">
        <v>7.4841899999999999</v>
      </c>
      <c r="AD46" s="8">
        <v>0.29043000000000002</v>
      </c>
      <c r="AE46" s="8">
        <v>0</v>
      </c>
    </row>
    <row r="47" spans="1:31" ht="13.4" customHeight="1" x14ac:dyDescent="0.3">
      <c r="A47" s="12" t="s">
        <v>49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8454.0432433778133</v>
      </c>
      <c r="L47" s="8">
        <v>15732.755858726681</v>
      </c>
      <c r="M47" s="8">
        <v>22060.570720971918</v>
      </c>
      <c r="N47" s="8">
        <v>33110.04372468964</v>
      </c>
      <c r="O47" s="8">
        <v>36783.851873796724</v>
      </c>
      <c r="P47" s="8">
        <v>27159.55673</v>
      </c>
      <c r="Q47" s="8">
        <v>35365.714520000001</v>
      </c>
      <c r="R47" s="15">
        <v>38690.677360000001</v>
      </c>
      <c r="S47" s="8">
        <v>30670.450209999999</v>
      </c>
      <c r="T47" s="55">
        <v>27461.202270000002</v>
      </c>
      <c r="U47" s="55">
        <v>31514.563910000001</v>
      </c>
      <c r="V47" s="8">
        <v>28871.661209999998</v>
      </c>
      <c r="W47" s="8">
        <v>28845.180560000001</v>
      </c>
      <c r="X47" s="8">
        <v>22419.783029999999</v>
      </c>
      <c r="Y47" s="8">
        <v>23345.408169999999</v>
      </c>
      <c r="Z47" s="8">
        <v>21064.35932</v>
      </c>
      <c r="AA47" s="8">
        <v>19888.10644</v>
      </c>
      <c r="AB47" s="8">
        <v>28724.258819999999</v>
      </c>
      <c r="AC47" s="8">
        <v>39818.654320000001</v>
      </c>
      <c r="AD47" s="8">
        <v>37904.103579999995</v>
      </c>
      <c r="AE47" s="8">
        <v>36813.69642</v>
      </c>
    </row>
    <row r="48" spans="1:31" ht="13.4" customHeight="1" x14ac:dyDescent="0.3">
      <c r="A48" s="12" t="s">
        <v>50</v>
      </c>
      <c r="B48" s="8">
        <v>2592.9603332669453</v>
      </c>
      <c r="C48" s="8">
        <v>6302.9940914824392</v>
      </c>
      <c r="D48" s="8">
        <v>3741.5875934408818</v>
      </c>
      <c r="E48" s="8">
        <v>4523.9096478125211</v>
      </c>
      <c r="F48" s="8">
        <v>5797.8032772356109</v>
      </c>
      <c r="G48" s="8">
        <v>2735.6699777600743</v>
      </c>
      <c r="H48" s="8">
        <v>2904.3744556197303</v>
      </c>
      <c r="I48" s="8">
        <v>5333.1929077872928</v>
      </c>
      <c r="J48" s="8">
        <v>3046.8182178184952</v>
      </c>
      <c r="K48" s="8">
        <v>0</v>
      </c>
      <c r="L48" s="8">
        <v>0</v>
      </c>
      <c r="M48" s="8">
        <v>0</v>
      </c>
      <c r="N48" s="8">
        <v>16.758016331408086</v>
      </c>
      <c r="O48" s="8">
        <v>0</v>
      </c>
      <c r="P48" s="8">
        <v>4.9029999999999997E-2</v>
      </c>
      <c r="Q48" s="8">
        <v>0</v>
      </c>
      <c r="R48" s="15">
        <v>3.3189999999999997E-2</v>
      </c>
      <c r="S48" s="8">
        <v>0.82516</v>
      </c>
      <c r="T48" s="55">
        <v>27.924659999999999</v>
      </c>
      <c r="U48" s="55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</row>
    <row r="49" spans="1:31" ht="13.5" customHeight="1" x14ac:dyDescent="0.3">
      <c r="A49" s="9" t="s">
        <v>51</v>
      </c>
      <c r="B49" s="10">
        <f>SUM(B50:B55)</f>
        <v>1052.7119431720109</v>
      </c>
      <c r="C49" s="10">
        <f t="shared" ref="C49:AE49" si="12">SUM(C50:C55)</f>
        <v>619.29894443337969</v>
      </c>
      <c r="D49" s="10">
        <f t="shared" si="12"/>
        <v>318.39606984000528</v>
      </c>
      <c r="E49" s="10">
        <f t="shared" si="12"/>
        <v>349.53196574387567</v>
      </c>
      <c r="F49" s="10">
        <f t="shared" si="12"/>
        <v>454.05961627829782</v>
      </c>
      <c r="G49" s="10">
        <f t="shared" si="12"/>
        <v>380.86702516099052</v>
      </c>
      <c r="H49" s="10">
        <f t="shared" si="12"/>
        <v>1837.1174400849764</v>
      </c>
      <c r="I49" s="10">
        <f t="shared" si="12"/>
        <v>0</v>
      </c>
      <c r="J49" s="10">
        <f t="shared" si="12"/>
        <v>0</v>
      </c>
      <c r="K49" s="10">
        <f t="shared" si="12"/>
        <v>0</v>
      </c>
      <c r="L49" s="10">
        <f t="shared" si="12"/>
        <v>0</v>
      </c>
      <c r="M49" s="10">
        <f t="shared" si="12"/>
        <v>-99.581756622186816</v>
      </c>
      <c r="N49" s="10">
        <f t="shared" si="12"/>
        <v>0</v>
      </c>
      <c r="O49" s="10">
        <f t="shared" si="12"/>
        <v>0</v>
      </c>
      <c r="P49" s="10">
        <f t="shared" si="12"/>
        <v>0</v>
      </c>
      <c r="Q49" s="10">
        <f t="shared" si="12"/>
        <v>0</v>
      </c>
      <c r="R49" s="10">
        <f t="shared" si="12"/>
        <v>29438.033189999998</v>
      </c>
      <c r="S49" s="10">
        <f t="shared" si="12"/>
        <v>218396.93997000001</v>
      </c>
      <c r="T49" s="10">
        <f t="shared" si="12"/>
        <v>301303.77526000002</v>
      </c>
      <c r="U49" s="10">
        <v>317266.38659000001</v>
      </c>
      <c r="V49" s="10">
        <f t="shared" si="12"/>
        <v>403367.34711000015</v>
      </c>
      <c r="W49" s="10">
        <f t="shared" si="12"/>
        <v>184800.49943000003</v>
      </c>
      <c r="X49" s="10">
        <f t="shared" si="12"/>
        <v>293998.53817999992</v>
      </c>
      <c r="Y49" s="10">
        <f t="shared" si="12"/>
        <v>306210.26601999992</v>
      </c>
      <c r="Z49" s="10">
        <f t="shared" si="12"/>
        <v>255101.01069999993</v>
      </c>
      <c r="AA49" s="10">
        <f t="shared" si="12"/>
        <v>267230.33903000003</v>
      </c>
      <c r="AB49" s="10">
        <f t="shared" si="12"/>
        <v>111383.96143000007</v>
      </c>
      <c r="AC49" s="10">
        <f t="shared" si="12"/>
        <v>91464.898979999954</v>
      </c>
      <c r="AD49" s="10">
        <f t="shared" si="12"/>
        <v>656419.77338999999</v>
      </c>
      <c r="AE49" s="10">
        <f t="shared" si="12"/>
        <v>570694.98309999995</v>
      </c>
    </row>
    <row r="50" spans="1:31" ht="13.5" customHeight="1" x14ac:dyDescent="0.3">
      <c r="A50" s="12" t="s">
        <v>52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59">
        <v>29438</v>
      </c>
      <c r="S50" s="60">
        <v>10027.507020000001</v>
      </c>
      <c r="T50" s="60">
        <v>11.806889999999999</v>
      </c>
      <c r="U50" s="60">
        <v>6.2692699999999997</v>
      </c>
      <c r="V50" s="60">
        <v>0</v>
      </c>
      <c r="W50" s="60">
        <v>0</v>
      </c>
      <c r="X50" s="60">
        <v>0</v>
      </c>
      <c r="Y50" s="60">
        <v>-8832.4089999999997</v>
      </c>
      <c r="Z50" s="60">
        <v>-907.79100000000005</v>
      </c>
      <c r="AA50" s="60">
        <v>-1317.6</v>
      </c>
      <c r="AB50" s="60">
        <v>0</v>
      </c>
      <c r="AC50" s="60">
        <v>0</v>
      </c>
      <c r="AD50" s="60">
        <v>0</v>
      </c>
      <c r="AE50" s="60">
        <v>0</v>
      </c>
    </row>
    <row r="51" spans="1:31" ht="13.5" customHeight="1" x14ac:dyDescent="0.3">
      <c r="A51" s="12" t="s">
        <v>53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61"/>
      <c r="S51" s="60">
        <v>169753</v>
      </c>
      <c r="T51" s="60">
        <v>204138</v>
      </c>
      <c r="U51" s="60">
        <v>153191</v>
      </c>
      <c r="V51" s="60">
        <v>110289.34037999999</v>
      </c>
      <c r="W51" s="60">
        <v>119772.04130000001</v>
      </c>
      <c r="X51" s="60">
        <v>127283.89511999994</v>
      </c>
      <c r="Y51" s="60">
        <v>134177.11829999994</v>
      </c>
      <c r="Z51" s="60">
        <v>143411.40301999991</v>
      </c>
      <c r="AA51" s="60">
        <v>148949.96070000008</v>
      </c>
      <c r="AB51" s="60">
        <v>0</v>
      </c>
      <c r="AC51" s="60">
        <v>0</v>
      </c>
      <c r="AD51" s="60">
        <v>0</v>
      </c>
      <c r="AE51" s="60">
        <v>0</v>
      </c>
    </row>
    <row r="52" spans="1:31" ht="13.5" customHeight="1" x14ac:dyDescent="0.3">
      <c r="A52" s="12" t="s">
        <v>54</v>
      </c>
      <c r="B52" s="20" t="s">
        <v>1</v>
      </c>
      <c r="C52" s="20" t="s">
        <v>1</v>
      </c>
      <c r="D52" s="20" t="s">
        <v>1</v>
      </c>
      <c r="E52" s="20" t="s">
        <v>1</v>
      </c>
      <c r="F52" s="20" t="s">
        <v>1</v>
      </c>
      <c r="G52" s="20" t="s">
        <v>1</v>
      </c>
      <c r="H52" s="20" t="s">
        <v>1</v>
      </c>
      <c r="I52" s="20" t="s">
        <v>1</v>
      </c>
      <c r="J52" s="20" t="s">
        <v>1</v>
      </c>
      <c r="K52" s="20" t="s">
        <v>1</v>
      </c>
      <c r="L52" s="20" t="s">
        <v>1</v>
      </c>
      <c r="M52" s="20" t="s">
        <v>1</v>
      </c>
      <c r="N52" s="20" t="s">
        <v>1</v>
      </c>
      <c r="O52" s="20" t="s">
        <v>1</v>
      </c>
      <c r="P52" s="20" t="s">
        <v>1</v>
      </c>
      <c r="Q52" s="20" t="s">
        <v>1</v>
      </c>
      <c r="R52" s="62"/>
      <c r="S52" s="24">
        <v>38616.432950000002</v>
      </c>
      <c r="T52" s="24">
        <v>97153.968370000017</v>
      </c>
      <c r="U52" s="24">
        <v>164069.11732000002</v>
      </c>
      <c r="V52" s="8">
        <v>293078.00673000014</v>
      </c>
      <c r="W52" s="8">
        <v>65028.458129999999</v>
      </c>
      <c r="X52" s="8">
        <v>166714.64306</v>
      </c>
      <c r="Y52" s="8">
        <v>180865.55671999999</v>
      </c>
      <c r="Z52" s="8">
        <v>112597.39868000001</v>
      </c>
      <c r="AA52" s="8">
        <v>119597.97832999998</v>
      </c>
      <c r="AB52" s="8">
        <v>111383.96143000007</v>
      </c>
      <c r="AC52" s="8">
        <v>91464.898979999954</v>
      </c>
      <c r="AD52" s="8">
        <v>99118.360539999965</v>
      </c>
      <c r="AE52" s="8">
        <v>561136.05695</v>
      </c>
    </row>
    <row r="53" spans="1:31" ht="13.5" customHeight="1" x14ac:dyDescent="0.3">
      <c r="A53" s="12" t="s">
        <v>2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62"/>
      <c r="S53" s="24"/>
      <c r="T53" s="24"/>
      <c r="U53" s="24"/>
      <c r="V53" s="8"/>
      <c r="W53" s="8"/>
      <c r="X53" s="8"/>
      <c r="Y53" s="8"/>
      <c r="Z53" s="8"/>
      <c r="AA53" s="8"/>
      <c r="AB53" s="8"/>
      <c r="AC53" s="8"/>
      <c r="AD53" s="8">
        <v>519677.12297999999</v>
      </c>
      <c r="AE53" s="8">
        <v>1956.5393999999999</v>
      </c>
    </row>
    <row r="54" spans="1:31" ht="13.5" customHeight="1" x14ac:dyDescent="0.3">
      <c r="A54" s="12" t="s">
        <v>3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62"/>
      <c r="S54" s="24"/>
      <c r="T54" s="24"/>
      <c r="U54" s="24"/>
      <c r="V54" s="8"/>
      <c r="W54" s="8"/>
      <c r="X54" s="8"/>
      <c r="Y54" s="8"/>
      <c r="Z54" s="8"/>
      <c r="AA54" s="8"/>
      <c r="AB54" s="8"/>
      <c r="AC54" s="8"/>
      <c r="AD54" s="8">
        <v>37624.289870000001</v>
      </c>
      <c r="AE54" s="8">
        <v>7528.9286100000008</v>
      </c>
    </row>
    <row r="55" spans="1:31" ht="13.5" customHeight="1" x14ac:dyDescent="0.3">
      <c r="A55" s="25" t="s">
        <v>55</v>
      </c>
      <c r="B55" s="26">
        <v>1052.7119431720109</v>
      </c>
      <c r="C55" s="26">
        <v>619.29894443337969</v>
      </c>
      <c r="D55" s="26">
        <v>318.39606984000528</v>
      </c>
      <c r="E55" s="26">
        <v>349.53196574387567</v>
      </c>
      <c r="F55" s="26">
        <v>454.05961627829782</v>
      </c>
      <c r="G55" s="26">
        <v>380.86702516099052</v>
      </c>
      <c r="H55" s="26">
        <v>1837.1174400849764</v>
      </c>
      <c r="I55" s="26">
        <v>0</v>
      </c>
      <c r="J55" s="26">
        <v>0</v>
      </c>
      <c r="K55" s="26">
        <v>0</v>
      </c>
      <c r="L55" s="26">
        <v>0</v>
      </c>
      <c r="M55" s="26">
        <v>-99.581756622186816</v>
      </c>
      <c r="N55" s="26">
        <v>0</v>
      </c>
      <c r="O55" s="26">
        <v>0</v>
      </c>
      <c r="P55" s="26">
        <v>0</v>
      </c>
      <c r="Q55" s="26">
        <v>0</v>
      </c>
      <c r="R55" s="26">
        <v>3.3189999999999997E-2</v>
      </c>
      <c r="S55" s="27">
        <v>0</v>
      </c>
      <c r="T55" s="27">
        <v>0</v>
      </c>
      <c r="U55" s="27">
        <v>0</v>
      </c>
      <c r="V55" s="40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73.45814</v>
      </c>
    </row>
    <row r="56" spans="1:31" ht="13.4" customHeight="1" x14ac:dyDescent="0.3">
      <c r="A56" s="4" t="s">
        <v>56</v>
      </c>
      <c r="B56" s="28">
        <f>'sankcie rocne'!B3</f>
        <v>29608.975635663541</v>
      </c>
      <c r="C56" s="28">
        <f>'sankcie rocne'!C3</f>
        <v>13244.373630750846</v>
      </c>
      <c r="D56" s="28">
        <f>'sankcie rocne'!D3</f>
        <v>17011.824110402991</v>
      </c>
      <c r="E56" s="28">
        <f>'sankcie rocne'!E3</f>
        <v>11258.302655513489</v>
      </c>
      <c r="F56" s="28">
        <f>'sankcie rocne'!F3</f>
        <v>16179.485650932715</v>
      </c>
      <c r="G56" s="28">
        <f>'sankcie rocne'!G3</f>
        <v>11543.566399123842</v>
      </c>
      <c r="H56" s="28">
        <f>'sankcie rocne'!H3</f>
        <v>12246.767550952452</v>
      </c>
      <c r="I56" s="28">
        <f>'sankcie rocne'!I3</f>
        <v>7568.2905596495712</v>
      </c>
      <c r="J56" s="28">
        <f>'sankcie rocne'!J3</f>
        <v>31975.141453229469</v>
      </c>
      <c r="K56" s="28">
        <f>'sankcie rocne'!K3</f>
        <v>26590.667231959284</v>
      </c>
      <c r="L56" s="28">
        <f>'sankcie rocne'!L3</f>
        <v>31079.193071101367</v>
      </c>
      <c r="M56" s="28">
        <f>'sankcie rocne'!M3</f>
        <v>42840.501728407166</v>
      </c>
      <c r="N56" s="28">
        <f>'sankcie rocne'!N3</f>
        <v>40989.932999402517</v>
      </c>
      <c r="O56" s="28">
        <f>'sankcie rocne'!O3</f>
        <v>36842.473346610903</v>
      </c>
      <c r="P56" s="28">
        <f>'sankcie rocne'!P3</f>
        <v>24002.480520000001</v>
      </c>
      <c r="Q56" s="28">
        <f>'sankcie rocne'!Q3</f>
        <v>24310.958779700002</v>
      </c>
      <c r="R56" s="28">
        <f>'sankcie rocne'!R3</f>
        <v>27674.792584900002</v>
      </c>
      <c r="S56" s="28">
        <f>'sankcie rocne'!S3</f>
        <v>14475.874330000001</v>
      </c>
      <c r="T56" s="28">
        <f>'sankcie rocne'!T3</f>
        <v>23157.402709999951</v>
      </c>
      <c r="U56" s="28">
        <f>'sankcie rocne'!U3</f>
        <v>30469.589839999873</v>
      </c>
      <c r="V56" s="28">
        <f>'sankcie rocne'!V3</f>
        <v>18337.708319999769</v>
      </c>
      <c r="W56" s="28">
        <f>'sankcie rocne'!W3</f>
        <v>13301.316069999901</v>
      </c>
      <c r="X56" s="28">
        <f>'sankcie rocne'!X3</f>
        <v>17081.642549999997</v>
      </c>
      <c r="Y56" s="28">
        <f>'sankcie rocne'!Y3</f>
        <v>21118.523770000367</v>
      </c>
      <c r="Z56" s="28">
        <f>'sankcie rocne'!Z3</f>
        <v>29078.624250000401</v>
      </c>
      <c r="AA56" s="28">
        <f>'sankcie rocne'!AA3</f>
        <v>20202.137709999606</v>
      </c>
      <c r="AB56" s="28">
        <f>'sankcie rocne'!AB3</f>
        <v>23122.010070000142</v>
      </c>
      <c r="AC56" s="28">
        <f>'sankcie rocne'!AC3</f>
        <v>40073.452350000502</v>
      </c>
      <c r="AD56" s="28">
        <f>'sankcie rocne'!AD3</f>
        <v>67409.975699999806</v>
      </c>
      <c r="AE56" s="28">
        <f>'sankcie rocne'!AE3</f>
        <v>49844.360470000516</v>
      </c>
    </row>
    <row r="57" spans="1:31" ht="13.5" customHeight="1" thickBot="1" x14ac:dyDescent="0.35">
      <c r="A57" s="29" t="s">
        <v>57</v>
      </c>
      <c r="B57" s="30">
        <f t="shared" ref="B57:AE57" si="13">B3+B56</f>
        <v>4880328.4679263756</v>
      </c>
      <c r="C57" s="30">
        <f t="shared" si="13"/>
        <v>5052692.4648051513</v>
      </c>
      <c r="D57" s="30">
        <f t="shared" si="13"/>
        <v>5253361.0063513247</v>
      </c>
      <c r="E57" s="30">
        <f t="shared" si="13"/>
        <v>5540668.413511252</v>
      </c>
      <c r="F57" s="30">
        <f t="shared" si="13"/>
        <v>5796683.6862185476</v>
      </c>
      <c r="G57" s="30">
        <f t="shared" si="13"/>
        <v>6298161.0199867217</v>
      </c>
      <c r="H57" s="30">
        <f t="shared" si="13"/>
        <v>6035874.0402618991</v>
      </c>
      <c r="I57" s="30">
        <f t="shared" si="13"/>
        <v>6878775.9517838415</v>
      </c>
      <c r="J57" s="30">
        <f t="shared" si="13"/>
        <v>7291005.3719013473</v>
      </c>
      <c r="K57" s="30">
        <f t="shared" si="13"/>
        <v>7675508.2480724286</v>
      </c>
      <c r="L57" s="30">
        <f t="shared" si="13"/>
        <v>9118314.1796577703</v>
      </c>
      <c r="M57" s="30">
        <f t="shared" si="13"/>
        <v>9647611.937386645</v>
      </c>
      <c r="N57" s="30">
        <f t="shared" si="13"/>
        <v>10564094.19978424</v>
      </c>
      <c r="O57" s="30">
        <f t="shared" si="13"/>
        <v>11282335.383768504</v>
      </c>
      <c r="P57" s="30">
        <f t="shared" si="13"/>
        <v>10252280.408409998</v>
      </c>
      <c r="Q57" s="30">
        <f t="shared" si="13"/>
        <v>9917498.9794596992</v>
      </c>
      <c r="R57" s="30">
        <f t="shared" si="13"/>
        <v>10923615.8788349</v>
      </c>
      <c r="S57" s="30">
        <f t="shared" si="13"/>
        <v>10954979.943819998</v>
      </c>
      <c r="T57" s="30">
        <f t="shared" si="13"/>
        <v>11781274.98769</v>
      </c>
      <c r="U57" s="30">
        <f t="shared" si="13"/>
        <v>12062867.553830002</v>
      </c>
      <c r="V57" s="30">
        <f t="shared" si="13"/>
        <v>13696793.96112</v>
      </c>
      <c r="W57" s="30">
        <f t="shared" si="13"/>
        <v>14242776.800760001</v>
      </c>
      <c r="X57" s="30">
        <f t="shared" si="13"/>
        <v>14644208.487779999</v>
      </c>
      <c r="Y57" s="30">
        <f t="shared" si="13"/>
        <v>15815310.486400001</v>
      </c>
      <c r="Z57" s="30">
        <f t="shared" si="13"/>
        <v>16469419.405789999</v>
      </c>
      <c r="AA57" s="30">
        <f t="shared" si="13"/>
        <v>16065742.585779998</v>
      </c>
      <c r="AB57" s="30">
        <f t="shared" si="13"/>
        <v>17776963.213559996</v>
      </c>
      <c r="AC57" s="30">
        <f t="shared" si="13"/>
        <v>20070687.99047</v>
      </c>
      <c r="AD57" s="30">
        <f t="shared" si="13"/>
        <v>22299488.695109997</v>
      </c>
      <c r="AE57" s="30">
        <f t="shared" si="13"/>
        <v>23196016.151640002</v>
      </c>
    </row>
    <row r="58" spans="1:31" ht="13.4" customHeight="1" x14ac:dyDescent="0.3">
      <c r="J58" s="10"/>
      <c r="K58" s="10"/>
      <c r="O58" s="32"/>
      <c r="P58" s="32"/>
      <c r="Q58" s="32"/>
      <c r="R58" s="32"/>
      <c r="T58" s="32"/>
      <c r="U58" s="32"/>
      <c r="V58" s="32"/>
      <c r="Y58" s="32"/>
      <c r="Z58" s="32"/>
      <c r="AC58" s="32"/>
      <c r="AE58" s="32" t="s">
        <v>72</v>
      </c>
    </row>
    <row r="59" spans="1:31" ht="13.4" customHeight="1" x14ac:dyDescent="0.3">
      <c r="A59" s="4" t="s">
        <v>58</v>
      </c>
      <c r="J59" s="10"/>
      <c r="K59" s="10"/>
      <c r="O59" s="32"/>
      <c r="T59" s="32"/>
      <c r="U59" s="32"/>
    </row>
    <row r="60" spans="1:31" ht="13.4" customHeight="1" x14ac:dyDescent="0.3">
      <c r="A60" s="4" t="s">
        <v>59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31" ht="13.4" customHeight="1" x14ac:dyDescent="0.3">
      <c r="A61" s="4" t="s">
        <v>60</v>
      </c>
      <c r="J61" s="10"/>
      <c r="K61" s="10"/>
      <c r="O61" s="32"/>
      <c r="AE61" s="63"/>
    </row>
    <row r="62" spans="1:31" ht="13.4" customHeight="1" x14ac:dyDescent="0.3">
      <c r="U62" s="8"/>
    </row>
    <row r="63" spans="1:31" ht="13.4" customHeight="1" x14ac:dyDescent="0.3">
      <c r="B63" s="64"/>
      <c r="C63" s="64"/>
      <c r="D63" s="64"/>
      <c r="E63" s="64"/>
      <c r="F63" s="64"/>
      <c r="G63" s="64"/>
      <c r="H63" s="64"/>
      <c r="I63" s="64"/>
      <c r="J63" s="64"/>
      <c r="K63" s="64"/>
      <c r="R63" s="8"/>
    </row>
    <row r="64" spans="1:31" ht="13.4" customHeight="1" x14ac:dyDescent="0.3">
      <c r="A64" s="48"/>
      <c r="J64" s="8"/>
    </row>
    <row r="65" spans="1:20" ht="13.4" customHeight="1" x14ac:dyDescent="0.3">
      <c r="A65" s="48"/>
      <c r="J65" s="8"/>
      <c r="M65" s="8"/>
    </row>
    <row r="66" spans="1:20" ht="13.4" customHeight="1" x14ac:dyDescent="0.3">
      <c r="A66" s="48"/>
      <c r="J66" s="10"/>
      <c r="K66" s="10"/>
      <c r="O66" s="32"/>
      <c r="P66" s="65"/>
      <c r="Q66" s="8"/>
      <c r="R66" s="8"/>
      <c r="S66" s="8"/>
      <c r="T66" s="8"/>
    </row>
    <row r="67" spans="1:20" ht="13.4" customHeight="1" x14ac:dyDescent="0.3">
      <c r="A67" s="48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66"/>
      <c r="Q67" s="66"/>
      <c r="R67" s="66"/>
      <c r="S67" s="66"/>
    </row>
    <row r="68" spans="1:20" ht="13.4" customHeight="1" x14ac:dyDescent="0.3">
      <c r="J68" s="8"/>
    </row>
  </sheetData>
  <mergeCells count="14">
    <mergeCell ref="AD38:AD39"/>
    <mergeCell ref="AE38:AE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</mergeCells>
  <pageMargins left="0.15748031496062992" right="0.35433070866141736" top="0.59055118110236227" bottom="0.59055118110236227" header="0.51181102362204722" footer="0.51181102362204722"/>
  <pageSetup paperSize="9" scale="64" orientation="landscape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5A32-4BEA-49D1-A5FD-04825756EFA1}">
  <sheetPr codeName="Hárok7">
    <pageSetUpPr fitToPage="1"/>
  </sheetPr>
  <dimension ref="A1:AE55"/>
  <sheetViews>
    <sheetView showGridLines="0" workbookViewId="0">
      <pane xSplit="1" ySplit="2" topLeftCell="P3" activePane="bottomRight" state="frozen"/>
      <selection activeCell="AA17" sqref="AA17"/>
      <selection pane="topRight" activeCell="AA17" sqref="AA17"/>
      <selection pane="bottomLeft" activeCell="AA17" sqref="AA17"/>
      <selection pane="bottomRight" activeCell="AA17" sqref="AA17"/>
    </sheetView>
  </sheetViews>
  <sheetFormatPr defaultColWidth="9.453125" defaultRowHeight="13.4" customHeight="1" x14ac:dyDescent="0.3"/>
  <cols>
    <col min="1" max="1" width="50" style="4" customWidth="1"/>
    <col min="2" max="11" width="8.81640625" style="4" customWidth="1"/>
    <col min="12" max="19" width="9.453125" style="4"/>
    <col min="20" max="21" width="9.81640625" style="4" bestFit="1" customWidth="1"/>
    <col min="22" max="22" width="9.453125" style="4"/>
    <col min="23" max="23" width="9.453125" style="34"/>
    <col min="24" max="16384" width="9.453125" style="4"/>
  </cols>
  <sheetData>
    <row r="1" spans="1:31" ht="15.75" customHeight="1" x14ac:dyDescent="0.35">
      <c r="A1" s="1" t="s">
        <v>73</v>
      </c>
      <c r="B1" s="1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1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</row>
    <row r="3" spans="1:31" ht="13.4" customHeight="1" x14ac:dyDescent="0.3">
      <c r="A3" s="6" t="s">
        <v>74</v>
      </c>
      <c r="B3" s="7">
        <f t="shared" ref="B3:M3" si="0">B4+B10+B16+B36+B41</f>
        <v>29608.975635663541</v>
      </c>
      <c r="C3" s="7">
        <f t="shared" si="0"/>
        <v>13244.373630750846</v>
      </c>
      <c r="D3" s="7">
        <f t="shared" si="0"/>
        <v>17011.824110402991</v>
      </c>
      <c r="E3" s="7">
        <f t="shared" si="0"/>
        <v>11258.302655513489</v>
      </c>
      <c r="F3" s="7">
        <f t="shared" si="0"/>
        <v>16179.485650932715</v>
      </c>
      <c r="G3" s="7">
        <f t="shared" si="0"/>
        <v>11543.566399123842</v>
      </c>
      <c r="H3" s="7">
        <f t="shared" si="0"/>
        <v>12246.767550952452</v>
      </c>
      <c r="I3" s="7">
        <f t="shared" si="0"/>
        <v>7568.2905596495712</v>
      </c>
      <c r="J3" s="7">
        <f t="shared" si="0"/>
        <v>31975.141453229469</v>
      </c>
      <c r="K3" s="7">
        <f t="shared" si="0"/>
        <v>26590.667231959284</v>
      </c>
      <c r="L3" s="7">
        <f t="shared" si="0"/>
        <v>31079.193071101367</v>
      </c>
      <c r="M3" s="7">
        <f t="shared" si="0"/>
        <v>42840.501728407166</v>
      </c>
      <c r="N3" s="7">
        <f>N4+N10+N16+N36+N41+N43</f>
        <v>40989.932999402517</v>
      </c>
      <c r="O3" s="7">
        <f>O4+O10+O16+O36+O41+O43</f>
        <v>36842.473346610903</v>
      </c>
      <c r="P3" s="7">
        <f>P4+P10+P16+P36+P41+P43</f>
        <v>24002.480520000001</v>
      </c>
      <c r="Q3" s="7">
        <f>Q4+Q10+Q16+Q36+Q41+Q43</f>
        <v>24310.958779700002</v>
      </c>
      <c r="R3" s="7">
        <f t="shared" ref="R3:AE3" si="1">R4+R10+R16+R36+R41++R42+R43</f>
        <v>27674.792584900002</v>
      </c>
      <c r="S3" s="7">
        <f t="shared" si="1"/>
        <v>14475.874330000001</v>
      </c>
      <c r="T3" s="7">
        <f t="shared" si="1"/>
        <v>23157.402709999951</v>
      </c>
      <c r="U3" s="7">
        <f t="shared" si="1"/>
        <v>30469.589839999873</v>
      </c>
      <c r="V3" s="7">
        <f t="shared" si="1"/>
        <v>18337.708319999769</v>
      </c>
      <c r="W3" s="7">
        <f t="shared" si="1"/>
        <v>13301.316069999901</v>
      </c>
      <c r="X3" s="7">
        <f t="shared" si="1"/>
        <v>17081.642549999997</v>
      </c>
      <c r="Y3" s="7">
        <f t="shared" si="1"/>
        <v>21118.523770000367</v>
      </c>
      <c r="Z3" s="7">
        <f t="shared" si="1"/>
        <v>29078.624250000401</v>
      </c>
      <c r="AA3" s="7">
        <f t="shared" si="1"/>
        <v>20202.137709999606</v>
      </c>
      <c r="AB3" s="7">
        <f t="shared" si="1"/>
        <v>23122.010070000142</v>
      </c>
      <c r="AC3" s="7">
        <f t="shared" si="1"/>
        <v>40073.452350000502</v>
      </c>
      <c r="AD3" s="7">
        <f t="shared" si="1"/>
        <v>67409.975699999806</v>
      </c>
      <c r="AE3" s="7">
        <f t="shared" si="1"/>
        <v>49844.360470000516</v>
      </c>
    </row>
    <row r="4" spans="1:31" ht="13.4" customHeight="1" x14ac:dyDescent="0.3">
      <c r="A4" s="9" t="s">
        <v>6</v>
      </c>
      <c r="B4" s="11">
        <f t="shared" ref="B4:AE4" si="2">B5+B8+B9</f>
        <v>1825.6655380734248</v>
      </c>
      <c r="C4" s="11">
        <f t="shared" si="2"/>
        <v>1692.8898625771758</v>
      </c>
      <c r="D4" s="11">
        <f t="shared" si="2"/>
        <v>917.39348336988155</v>
      </c>
      <c r="E4" s="11">
        <f t="shared" si="2"/>
        <v>582.52628261308632</v>
      </c>
      <c r="F4" s="11">
        <f t="shared" si="2"/>
        <v>1475.5961106685324</v>
      </c>
      <c r="G4" s="11">
        <f t="shared" si="2"/>
        <v>185.50772455685066</v>
      </c>
      <c r="H4" s="11">
        <f t="shared" si="2"/>
        <v>1959.9345618402565</v>
      </c>
      <c r="I4" s="11">
        <f t="shared" si="2"/>
        <v>428.17458939128613</v>
      </c>
      <c r="J4" s="11">
        <f t="shared" si="2"/>
        <v>11762.871014737979</v>
      </c>
      <c r="K4" s="11">
        <f t="shared" si="2"/>
        <v>7101.0221967735424</v>
      </c>
      <c r="L4" s="11">
        <f t="shared" si="2"/>
        <v>10308.762926375779</v>
      </c>
      <c r="M4" s="11">
        <f t="shared" si="2"/>
        <v>10640.821927902631</v>
      </c>
      <c r="N4" s="11">
        <f t="shared" si="2"/>
        <v>10781.503638385448</v>
      </c>
      <c r="O4" s="11">
        <f t="shared" si="2"/>
        <v>14194.766371572723</v>
      </c>
      <c r="P4" s="11">
        <f t="shared" si="2"/>
        <v>10207.362809999999</v>
      </c>
      <c r="Q4" s="11">
        <f t="shared" si="2"/>
        <v>7133.8878400000012</v>
      </c>
      <c r="R4" s="54">
        <f t="shared" si="2"/>
        <v>8235.495940000008</v>
      </c>
      <c r="S4" s="54">
        <f t="shared" si="2"/>
        <v>5052.1811799999896</v>
      </c>
      <c r="T4" s="54">
        <f t="shared" si="2"/>
        <v>9909.3853299999519</v>
      </c>
      <c r="U4" s="54">
        <f t="shared" si="2"/>
        <v>12336.64100999987</v>
      </c>
      <c r="V4" s="54">
        <f t="shared" si="2"/>
        <v>7464.6480599997703</v>
      </c>
      <c r="W4" s="54">
        <f t="shared" si="2"/>
        <v>3319.6971299999</v>
      </c>
      <c r="X4" s="54">
        <f t="shared" si="2"/>
        <v>5113.0511900000001</v>
      </c>
      <c r="Y4" s="54">
        <f t="shared" si="2"/>
        <v>10451.85273000037</v>
      </c>
      <c r="Z4" s="54">
        <f t="shared" si="2"/>
        <v>11048.9318300004</v>
      </c>
      <c r="AA4" s="54">
        <f t="shared" si="2"/>
        <v>9088.3791800000963</v>
      </c>
      <c r="AB4" s="54">
        <f t="shared" si="2"/>
        <v>10972.709940000137</v>
      </c>
      <c r="AC4" s="54">
        <f t="shared" si="2"/>
        <v>21255.794040000001</v>
      </c>
      <c r="AD4" s="54">
        <f t="shared" si="2"/>
        <v>41567.478960000204</v>
      </c>
      <c r="AE4" s="54">
        <f t="shared" si="2"/>
        <v>26729.069560000527</v>
      </c>
    </row>
    <row r="5" spans="1:31" ht="13.4" customHeight="1" x14ac:dyDescent="0.3">
      <c r="A5" s="12" t="s">
        <v>7</v>
      </c>
      <c r="B5" s="8">
        <f t="shared" ref="B5:T5" si="3">SUM(B6:B7)</f>
        <v>165.96959437031137</v>
      </c>
      <c r="C5" s="8">
        <f t="shared" si="3"/>
        <v>265.55135099249816</v>
      </c>
      <c r="D5" s="8">
        <f t="shared" si="3"/>
        <v>307.76546272326101</v>
      </c>
      <c r="E5" s="8">
        <f t="shared" si="3"/>
        <v>-57.591447586778614</v>
      </c>
      <c r="F5" s="8">
        <f t="shared" si="3"/>
        <v>160.15389132305992</v>
      </c>
      <c r="G5" s="8">
        <f t="shared" si="3"/>
        <v>175.06392883227937</v>
      </c>
      <c r="H5" s="8">
        <f t="shared" si="3"/>
        <v>239.48276671313317</v>
      </c>
      <c r="I5" s="8">
        <f t="shared" si="3"/>
        <v>244.80888568014313</v>
      </c>
      <c r="J5" s="8">
        <f t="shared" si="3"/>
        <v>7425.3318027616187</v>
      </c>
      <c r="K5" s="8">
        <f t="shared" si="3"/>
        <v>5011.8033970656052</v>
      </c>
      <c r="L5" s="8">
        <f t="shared" si="3"/>
        <v>6427.8602559249912</v>
      </c>
      <c r="M5" s="8">
        <f t="shared" si="3"/>
        <v>6296.711987983701</v>
      </c>
      <c r="N5" s="8">
        <f t="shared" si="3"/>
        <v>6666.5127846378537</v>
      </c>
      <c r="O5" s="8">
        <f t="shared" si="3"/>
        <v>7810.9508683529148</v>
      </c>
      <c r="P5" s="8">
        <f t="shared" si="3"/>
        <v>5856.6483699999999</v>
      </c>
      <c r="Q5" s="8">
        <f t="shared" si="3"/>
        <v>4412.9506500000007</v>
      </c>
      <c r="R5" s="15">
        <f t="shared" si="3"/>
        <v>5339.2460499999997</v>
      </c>
      <c r="S5" s="15">
        <f t="shared" si="3"/>
        <v>2627.2734299999888</v>
      </c>
      <c r="T5" s="15">
        <f t="shared" si="3"/>
        <v>4954.7504200000003</v>
      </c>
      <c r="U5" s="15">
        <f t="shared" ref="U5:AE5" si="4">SUM(U6:U7)</f>
        <v>6570.5208400000001</v>
      </c>
      <c r="V5" s="15">
        <f t="shared" si="4"/>
        <v>3582.35851000002</v>
      </c>
      <c r="W5" s="15">
        <f t="shared" si="4"/>
        <v>2939.1654600000002</v>
      </c>
      <c r="X5" s="15">
        <f t="shared" si="4"/>
        <v>2785.77333</v>
      </c>
      <c r="Y5" s="15">
        <f t="shared" si="4"/>
        <v>4707.941500000099</v>
      </c>
      <c r="Z5" s="15">
        <f t="shared" si="4"/>
        <v>4590.3719700000602</v>
      </c>
      <c r="AA5" s="15">
        <f t="shared" si="4"/>
        <v>3049.5302499999107</v>
      </c>
      <c r="AB5" s="15">
        <f t="shared" si="4"/>
        <v>3007.8023699998503</v>
      </c>
      <c r="AC5" s="15">
        <f t="shared" si="4"/>
        <v>7035.7428900000004</v>
      </c>
      <c r="AD5" s="15">
        <f t="shared" si="4"/>
        <v>10411.778160000111</v>
      </c>
      <c r="AE5" s="15">
        <f t="shared" si="4"/>
        <v>8290.2351800000288</v>
      </c>
    </row>
    <row r="6" spans="1:31" ht="13.4" customHeight="1" x14ac:dyDescent="0.3">
      <c r="A6" s="14" t="s">
        <v>62</v>
      </c>
      <c r="B6" s="8">
        <v>66.387837748124539</v>
      </c>
      <c r="C6" s="8">
        <v>132.77567549624908</v>
      </c>
      <c r="D6" s="8">
        <v>159.96613224460467</v>
      </c>
      <c r="E6" s="8">
        <v>-121.89324039034194</v>
      </c>
      <c r="F6" s="8">
        <v>174.52088793729118</v>
      </c>
      <c r="G6" s="8">
        <v>111.77026488751194</v>
      </c>
      <c r="H6" s="8">
        <v>158.26976033988714</v>
      </c>
      <c r="I6" s="8">
        <v>133.0569508066036</v>
      </c>
      <c r="J6" s="8">
        <v>4198.8228287856491</v>
      </c>
      <c r="K6" s="8">
        <v>2971.4166952133774</v>
      </c>
      <c r="L6" s="8">
        <v>3669.9563572992274</v>
      </c>
      <c r="M6" s="8">
        <v>3815.4873647346922</v>
      </c>
      <c r="N6" s="8">
        <v>3662.1239447653184</v>
      </c>
      <c r="O6" s="8">
        <v>4508.9519693952043</v>
      </c>
      <c r="P6" s="8">
        <v>3777.6812699999996</v>
      </c>
      <c r="Q6" s="8">
        <v>2544.9462700000004</v>
      </c>
      <c r="R6" s="15">
        <v>2802.9326499999997</v>
      </c>
      <c r="S6" s="15">
        <v>1167.8005499999997</v>
      </c>
      <c r="T6" s="15">
        <v>2846.0742300000002</v>
      </c>
      <c r="U6" s="15">
        <v>4186.6718200000005</v>
      </c>
      <c r="V6" s="8">
        <v>2034.8767400000099</v>
      </c>
      <c r="W6" s="8">
        <v>1600.30081</v>
      </c>
      <c r="X6" s="8">
        <v>1580.509</v>
      </c>
      <c r="Y6" s="8">
        <v>2690.9464000000999</v>
      </c>
      <c r="Z6" s="8">
        <v>2356.2309400000599</v>
      </c>
      <c r="AA6" s="8">
        <v>1333.7735999999004</v>
      </c>
      <c r="AB6" s="8">
        <v>1047.9549099998501</v>
      </c>
      <c r="AC6" s="8">
        <v>3074.8718500000004</v>
      </c>
      <c r="AD6" s="8">
        <v>5356.9226500000996</v>
      </c>
      <c r="AE6" s="8">
        <v>4035.1549500000283</v>
      </c>
    </row>
    <row r="7" spans="1:31" ht="13.4" customHeight="1" x14ac:dyDescent="0.3">
      <c r="A7" s="14" t="s">
        <v>9</v>
      </c>
      <c r="B7" s="8">
        <v>99.581756622186816</v>
      </c>
      <c r="C7" s="8">
        <v>132.77567549624908</v>
      </c>
      <c r="D7" s="8">
        <v>147.79933047865634</v>
      </c>
      <c r="E7" s="8">
        <v>64.30179280356333</v>
      </c>
      <c r="F7" s="8">
        <v>-14.366996614231258</v>
      </c>
      <c r="G7" s="8">
        <v>63.293663944767431</v>
      </c>
      <c r="H7" s="8">
        <v>81.213006373246017</v>
      </c>
      <c r="I7" s="8">
        <v>111.75193487353953</v>
      </c>
      <c r="J7" s="8">
        <v>3226.5089739759701</v>
      </c>
      <c r="K7" s="8">
        <v>2040.3867018522274</v>
      </c>
      <c r="L7" s="8">
        <v>2757.9038986257638</v>
      </c>
      <c r="M7" s="8">
        <v>2481.2246232490088</v>
      </c>
      <c r="N7" s="8">
        <v>3004.3888398725353</v>
      </c>
      <c r="O7" s="8">
        <v>3301.9988989577105</v>
      </c>
      <c r="P7" s="8">
        <v>2078.9671000000003</v>
      </c>
      <c r="Q7" s="8">
        <v>1868.0043800000001</v>
      </c>
      <c r="R7" s="15">
        <v>2536.3134</v>
      </c>
      <c r="S7" s="15">
        <v>1459.4728799999891</v>
      </c>
      <c r="T7" s="15">
        <v>2108.6761900000001</v>
      </c>
      <c r="U7" s="15">
        <v>2383.8490199999997</v>
      </c>
      <c r="V7" s="8">
        <v>1547.4817700000099</v>
      </c>
      <c r="W7" s="8">
        <v>1338.86465</v>
      </c>
      <c r="X7" s="8">
        <v>1205.26433</v>
      </c>
      <c r="Y7" s="8">
        <v>2016.9950999999996</v>
      </c>
      <c r="Z7" s="8">
        <v>2234.1410299999998</v>
      </c>
      <c r="AA7" s="8">
        <v>1715.7566500000103</v>
      </c>
      <c r="AB7" s="8">
        <v>1959.84746</v>
      </c>
      <c r="AC7" s="8">
        <v>3960.87104</v>
      </c>
      <c r="AD7" s="8">
        <v>5054.8555100000103</v>
      </c>
      <c r="AE7" s="8">
        <v>4255.0802299999996</v>
      </c>
    </row>
    <row r="8" spans="1:31" ht="13.4" customHeight="1" x14ac:dyDescent="0.3">
      <c r="A8" s="12" t="s">
        <v>63</v>
      </c>
      <c r="B8" s="8">
        <v>1659.6959437031135</v>
      </c>
      <c r="C8" s="8">
        <v>1427.3385115846777</v>
      </c>
      <c r="D8" s="8">
        <v>687.56828818959343</v>
      </c>
      <c r="E8" s="8">
        <v>645.43716026028596</v>
      </c>
      <c r="F8" s="8">
        <v>1293.8186251079376</v>
      </c>
      <c r="G8" s="8">
        <v>26.2436662683163</v>
      </c>
      <c r="H8" s="8">
        <v>1661.4432018854234</v>
      </c>
      <c r="I8" s="8">
        <v>182.92063300808212</v>
      </c>
      <c r="J8" s="8">
        <v>4385.6948147779085</v>
      </c>
      <c r="K8" s="8">
        <v>1979.9072266481201</v>
      </c>
      <c r="L8" s="8">
        <v>3775.8559978092221</v>
      </c>
      <c r="M8" s="8">
        <v>4315.7978294495806</v>
      </c>
      <c r="N8" s="8">
        <v>4086.7986712474271</v>
      </c>
      <c r="O8" s="8">
        <v>6379.5202801566738</v>
      </c>
      <c r="P8" s="8">
        <v>4326.6941299999999</v>
      </c>
      <c r="Q8" s="8">
        <v>2714.0976100000003</v>
      </c>
      <c r="R8" s="15">
        <v>2842.3199300000001</v>
      </c>
      <c r="S8" s="15">
        <v>2419.8656000000005</v>
      </c>
      <c r="T8" s="15">
        <v>4944.9564599999521</v>
      </c>
      <c r="U8" s="15">
        <v>5758.9306199998864</v>
      </c>
      <c r="V8" s="8">
        <v>3872.18961999975</v>
      </c>
      <c r="W8" s="8">
        <v>332.12384999990002</v>
      </c>
      <c r="X8" s="8">
        <v>2247.8165399999998</v>
      </c>
      <c r="Y8" s="8">
        <v>5633.5904700002702</v>
      </c>
      <c r="Z8" s="8">
        <v>6186.8021400003399</v>
      </c>
      <c r="AA8" s="8">
        <v>5859.6290300002092</v>
      </c>
      <c r="AB8" s="8">
        <v>7875.8329100003193</v>
      </c>
      <c r="AC8" s="8">
        <v>13873.390670000001</v>
      </c>
      <c r="AD8" s="8">
        <v>30578.1266700001</v>
      </c>
      <c r="AE8" s="8">
        <v>17854.8389400005</v>
      </c>
    </row>
    <row r="9" spans="1:31" ht="13.4" customHeight="1" x14ac:dyDescent="0.3">
      <c r="A9" s="12" t="s">
        <v>11</v>
      </c>
      <c r="B9" s="8">
        <v>0</v>
      </c>
      <c r="C9" s="8">
        <v>0</v>
      </c>
      <c r="D9" s="8">
        <v>-77.940267542972862</v>
      </c>
      <c r="E9" s="8">
        <v>-5.3194300604210376</v>
      </c>
      <c r="F9" s="8">
        <v>21.623594237534888</v>
      </c>
      <c r="G9" s="8">
        <v>-15.799870543745008</v>
      </c>
      <c r="H9" s="8">
        <v>59.008593241699842</v>
      </c>
      <c r="I9" s="8">
        <v>0.44507070306090296</v>
      </c>
      <c r="J9" s="8">
        <v>-48.155602801547474</v>
      </c>
      <c r="K9" s="8">
        <v>109.31157305981743</v>
      </c>
      <c r="L9" s="8">
        <v>105.04667264156519</v>
      </c>
      <c r="M9" s="8">
        <v>28.312110469349168</v>
      </c>
      <c r="N9" s="8">
        <v>28.192182500165966</v>
      </c>
      <c r="O9" s="8">
        <v>4.2952230631348334</v>
      </c>
      <c r="P9" s="8">
        <v>24.020310000000002</v>
      </c>
      <c r="Q9" s="8">
        <v>6.8395799999999998</v>
      </c>
      <c r="R9" s="15">
        <v>53.929960000008577</v>
      </c>
      <c r="S9" s="15">
        <v>5.0421500000000004</v>
      </c>
      <c r="T9" s="15">
        <v>9.6784499999999998</v>
      </c>
      <c r="U9" s="15">
        <v>7.189549999982118</v>
      </c>
      <c r="V9" s="8">
        <v>10.099930000000001</v>
      </c>
      <c r="W9" s="8">
        <v>48.407820000000001</v>
      </c>
      <c r="X9" s="8">
        <v>79.461320000000001</v>
      </c>
      <c r="Y9" s="8">
        <v>110.32076000000001</v>
      </c>
      <c r="Z9" s="8">
        <v>271.75771999999898</v>
      </c>
      <c r="AA9" s="8">
        <v>179.21989999997601</v>
      </c>
      <c r="AB9" s="8">
        <v>89.074659999966599</v>
      </c>
      <c r="AC9" s="8">
        <v>346.66048000000001</v>
      </c>
      <c r="AD9" s="8">
        <v>577.57412999999497</v>
      </c>
      <c r="AE9" s="8">
        <v>583.99543999999798</v>
      </c>
    </row>
    <row r="10" spans="1:31" ht="13.4" customHeight="1" x14ac:dyDescent="0.3">
      <c r="A10" s="9" t="s">
        <v>12</v>
      </c>
      <c r="B10" s="10">
        <f t="shared" ref="B10:AE10" si="5">SUM(B11:B15)</f>
        <v>199.16351324437363</v>
      </c>
      <c r="C10" s="10">
        <f t="shared" si="5"/>
        <v>-33.19391887406227</v>
      </c>
      <c r="D10" s="10">
        <f t="shared" si="5"/>
        <v>159.45265883290273</v>
      </c>
      <c r="E10" s="10">
        <f t="shared" si="5"/>
        <v>19.946381862838983</v>
      </c>
      <c r="F10" s="10">
        <f t="shared" si="5"/>
        <v>173.8222176857231</v>
      </c>
      <c r="G10" s="10">
        <f t="shared" si="5"/>
        <v>56.349827391625105</v>
      </c>
      <c r="H10" s="10">
        <f t="shared" si="5"/>
        <v>138.89987585474262</v>
      </c>
      <c r="I10" s="10">
        <f t="shared" si="5"/>
        <v>73.792898492995604</v>
      </c>
      <c r="J10" s="10">
        <f t="shared" si="5"/>
        <v>1739.3212736506621</v>
      </c>
      <c r="K10" s="10">
        <f t="shared" si="5"/>
        <v>1483.8007136692531</v>
      </c>
      <c r="L10" s="10">
        <f t="shared" si="5"/>
        <v>4396.9643766182026</v>
      </c>
      <c r="M10" s="10">
        <f t="shared" si="5"/>
        <v>2759.5144738763865</v>
      </c>
      <c r="N10" s="10">
        <f t="shared" si="5"/>
        <v>944.78001692889848</v>
      </c>
      <c r="O10" s="10">
        <f t="shared" si="5"/>
        <v>457.29078935139074</v>
      </c>
      <c r="P10" s="10">
        <f t="shared" si="5"/>
        <v>270.49002000000002</v>
      </c>
      <c r="Q10" s="10">
        <f t="shared" si="5"/>
        <v>244.22504000000001</v>
      </c>
      <c r="R10" s="17">
        <f t="shared" si="5"/>
        <v>0</v>
      </c>
      <c r="S10" s="17">
        <f t="shared" si="5"/>
        <v>159.95605999999998</v>
      </c>
      <c r="T10" s="17">
        <f t="shared" si="5"/>
        <v>275.13869</v>
      </c>
      <c r="U10" s="17">
        <f t="shared" si="5"/>
        <v>117.68176</v>
      </c>
      <c r="V10" s="17">
        <f t="shared" si="5"/>
        <v>148.45749000000001</v>
      </c>
      <c r="W10" s="17">
        <f t="shared" si="5"/>
        <v>113.84181999999998</v>
      </c>
      <c r="X10" s="17">
        <f t="shared" si="5"/>
        <v>96.066890000000001</v>
      </c>
      <c r="Y10" s="17">
        <f t="shared" si="5"/>
        <v>46.016449999999999</v>
      </c>
      <c r="Z10" s="17">
        <f t="shared" si="5"/>
        <v>30.11889</v>
      </c>
      <c r="AA10" s="17">
        <f t="shared" si="5"/>
        <v>14.005940000000001</v>
      </c>
      <c r="AB10" s="17">
        <f t="shared" si="5"/>
        <v>23.728079999999999</v>
      </c>
      <c r="AC10" s="17">
        <f t="shared" si="5"/>
        <v>18.880710000000001</v>
      </c>
      <c r="AD10" s="17">
        <f t="shared" si="5"/>
        <v>31.35426</v>
      </c>
      <c r="AE10" s="17">
        <f t="shared" si="5"/>
        <v>10.02215</v>
      </c>
    </row>
    <row r="11" spans="1:31" ht="13.4" customHeight="1" x14ac:dyDescent="0.3">
      <c r="A11" s="12" t="s">
        <v>13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5">
        <v>0</v>
      </c>
      <c r="S11" s="15">
        <v>0</v>
      </c>
      <c r="T11" s="55">
        <v>0</v>
      </c>
      <c r="U11" s="55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</row>
    <row r="12" spans="1:31" ht="13.4" customHeight="1" x14ac:dyDescent="0.3">
      <c r="A12" s="12" t="s">
        <v>14</v>
      </c>
      <c r="B12" s="8">
        <v>0</v>
      </c>
      <c r="C12" s="8">
        <v>0</v>
      </c>
      <c r="D12" s="8">
        <v>3.1003717718914658</v>
      </c>
      <c r="E12" s="8">
        <v>5.3137223660623176</v>
      </c>
      <c r="F12" s="8">
        <v>6.9110734913363032</v>
      </c>
      <c r="G12" s="8">
        <v>6.1076810728273747</v>
      </c>
      <c r="H12" s="8">
        <v>3.6275310363143101</v>
      </c>
      <c r="I12" s="8">
        <v>3.3793401048926603</v>
      </c>
      <c r="J12" s="8">
        <v>84.968594901414036</v>
      </c>
      <c r="K12" s="8">
        <v>80.738370510522444</v>
      </c>
      <c r="L12" s="8">
        <v>142.8825682135033</v>
      </c>
      <c r="M12" s="8">
        <v>62.348954391555466</v>
      </c>
      <c r="N12" s="8">
        <v>63.92709420434177</v>
      </c>
      <c r="O12" s="8">
        <v>21.958463785434507</v>
      </c>
      <c r="P12" s="8">
        <v>12.660540000000001</v>
      </c>
      <c r="Q12" s="8">
        <v>10.4093</v>
      </c>
      <c r="R12" s="15">
        <v>0</v>
      </c>
      <c r="S12" s="15">
        <v>8.9546264596124381</v>
      </c>
      <c r="T12" s="55">
        <v>8.9321381184071758</v>
      </c>
      <c r="U12" s="55">
        <v>6.772707436230184</v>
      </c>
      <c r="V12" s="8">
        <v>10.21773</v>
      </c>
      <c r="W12" s="8">
        <v>8.466149999999999</v>
      </c>
      <c r="X12" s="8">
        <v>7.5629400000000002</v>
      </c>
      <c r="Y12" s="8">
        <v>5.8862800000000002</v>
      </c>
      <c r="Z12" s="8">
        <v>4.8946699999999996</v>
      </c>
      <c r="AA12" s="8">
        <v>0.97823000000000004</v>
      </c>
      <c r="AB12" s="8">
        <v>1.96729</v>
      </c>
      <c r="AC12" s="8">
        <v>0.27184999999999998</v>
      </c>
      <c r="AD12" s="8">
        <v>0.62827</v>
      </c>
      <c r="AE12" s="8">
        <v>0.21697</v>
      </c>
    </row>
    <row r="13" spans="1:31" ht="13.4" customHeight="1" x14ac:dyDescent="0.3">
      <c r="A13" s="12" t="s">
        <v>15</v>
      </c>
      <c r="B13" s="8">
        <v>0</v>
      </c>
      <c r="C13" s="8">
        <v>0</v>
      </c>
      <c r="D13" s="8">
        <v>2.6574055633006868</v>
      </c>
      <c r="E13" s="8">
        <v>1.7867290712340933</v>
      </c>
      <c r="F13" s="8">
        <v>5.4076213237733706</v>
      </c>
      <c r="G13" s="8">
        <v>-0.79725154351763616</v>
      </c>
      <c r="H13" s="8">
        <v>2.8270596826664716</v>
      </c>
      <c r="I13" s="8">
        <v>0.54584080196531259</v>
      </c>
      <c r="J13" s="8">
        <v>65.45452134368999</v>
      </c>
      <c r="K13" s="8">
        <v>53.164063931487611</v>
      </c>
      <c r="L13" s="8">
        <v>130.55092544645822</v>
      </c>
      <c r="M13" s="8">
        <v>51.470343225121148</v>
      </c>
      <c r="N13" s="8">
        <v>47.878363539799501</v>
      </c>
      <c r="O13" s="8">
        <v>19.010476000796658</v>
      </c>
      <c r="P13" s="8">
        <v>9.6208799999999997</v>
      </c>
      <c r="Q13" s="8">
        <v>5.4411100000000001</v>
      </c>
      <c r="R13" s="15">
        <v>0</v>
      </c>
      <c r="S13" s="15">
        <v>6.4753235403875626</v>
      </c>
      <c r="T13" s="55">
        <v>4.2644618815928128</v>
      </c>
      <c r="U13" s="55">
        <v>5.4073825637698096</v>
      </c>
      <c r="V13" s="8">
        <v>5.82315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</row>
    <row r="14" spans="1:31" ht="13.4" customHeight="1" x14ac:dyDescent="0.3">
      <c r="A14" s="12" t="s">
        <v>16</v>
      </c>
      <c r="B14" s="8">
        <v>199.16351324437363</v>
      </c>
      <c r="C14" s="8">
        <v>-33.19391887406227</v>
      </c>
      <c r="D14" s="8">
        <v>153.69488149771058</v>
      </c>
      <c r="E14" s="8">
        <v>12.845930425542573</v>
      </c>
      <c r="F14" s="8">
        <v>161.50352287061344</v>
      </c>
      <c r="G14" s="8">
        <v>51.039397862315369</v>
      </c>
      <c r="H14" s="8">
        <v>132.44528513576185</v>
      </c>
      <c r="I14" s="8">
        <v>69.86771758613763</v>
      </c>
      <c r="J14" s="8">
        <v>1588.8981574055581</v>
      </c>
      <c r="K14" s="8">
        <v>1349.8982792272432</v>
      </c>
      <c r="L14" s="8">
        <v>4123.5308829582409</v>
      </c>
      <c r="M14" s="8">
        <v>2645.69517625971</v>
      </c>
      <c r="N14" s="8">
        <v>832.97455918475725</v>
      </c>
      <c r="O14" s="8">
        <v>416.3218495651596</v>
      </c>
      <c r="P14" s="8">
        <v>248.20859999999999</v>
      </c>
      <c r="Q14" s="8">
        <v>228.37463</v>
      </c>
      <c r="R14" s="15">
        <v>0</v>
      </c>
      <c r="S14" s="15">
        <v>144.52610999999999</v>
      </c>
      <c r="T14" s="55">
        <v>261.94209000000001</v>
      </c>
      <c r="U14" s="55">
        <v>105.50167</v>
      </c>
      <c r="V14" s="8">
        <v>132.41660999999999</v>
      </c>
      <c r="W14" s="8">
        <v>105.37566999999999</v>
      </c>
      <c r="X14" s="8">
        <v>88.503950000000003</v>
      </c>
      <c r="Y14" s="8">
        <v>40.13017</v>
      </c>
      <c r="Z14" s="8">
        <v>25.224219999999999</v>
      </c>
      <c r="AA14" s="8">
        <v>13.027710000000001</v>
      </c>
      <c r="AB14" s="8">
        <v>21.76079</v>
      </c>
      <c r="AC14" s="8">
        <v>18.60886</v>
      </c>
      <c r="AD14" s="8">
        <v>30.725989999999999</v>
      </c>
      <c r="AE14" s="8">
        <v>9.80518</v>
      </c>
    </row>
    <row r="15" spans="1:31" ht="13.4" customHeight="1" x14ac:dyDescent="0.3">
      <c r="A15" s="12" t="s">
        <v>17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5">
        <v>0</v>
      </c>
      <c r="S15" s="15">
        <v>0</v>
      </c>
      <c r="T15" s="55">
        <v>0</v>
      </c>
      <c r="U15" s="55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</row>
    <row r="16" spans="1:31" ht="13.4" customHeight="1" x14ac:dyDescent="0.3">
      <c r="A16" s="9" t="s">
        <v>18</v>
      </c>
      <c r="B16" s="10">
        <f t="shared" ref="B16:AE16" si="6">B17+B18+B28+B29+B35</f>
        <v>27584.146584345741</v>
      </c>
      <c r="C16" s="10">
        <f t="shared" si="6"/>
        <v>11584.677687047733</v>
      </c>
      <c r="D16" s="10">
        <f t="shared" si="6"/>
        <v>15934.977968200208</v>
      </c>
      <c r="E16" s="10">
        <f t="shared" si="6"/>
        <v>10655.829991037564</v>
      </c>
      <c r="F16" s="10">
        <f t="shared" si="6"/>
        <v>14530.067322578459</v>
      </c>
      <c r="G16" s="10">
        <f t="shared" si="6"/>
        <v>11301.708847175365</v>
      </c>
      <c r="H16" s="10">
        <f t="shared" si="6"/>
        <v>10147.933113257453</v>
      </c>
      <c r="I16" s="10">
        <f t="shared" si="6"/>
        <v>7066.3230717652896</v>
      </c>
      <c r="J16" s="10">
        <f t="shared" si="6"/>
        <v>18472.949164840829</v>
      </c>
      <c r="K16" s="10">
        <f t="shared" si="6"/>
        <v>17459.02462988799</v>
      </c>
      <c r="L16" s="10">
        <f t="shared" si="6"/>
        <v>15868.613685188975</v>
      </c>
      <c r="M16" s="10">
        <f t="shared" si="6"/>
        <v>29308.928093341285</v>
      </c>
      <c r="N16" s="10">
        <f t="shared" si="6"/>
        <v>27401.857154949212</v>
      </c>
      <c r="O16" s="10">
        <f t="shared" si="6"/>
        <v>20360.742412865962</v>
      </c>
      <c r="P16" s="10">
        <f t="shared" si="6"/>
        <v>12218.829540000001</v>
      </c>
      <c r="Q16" s="10">
        <f t="shared" si="6"/>
        <v>11458.985280000003</v>
      </c>
      <c r="R16" s="17">
        <f t="shared" si="6"/>
        <v>13791.036260000001</v>
      </c>
      <c r="S16" s="17">
        <f t="shared" si="6"/>
        <v>8425.0530800000033</v>
      </c>
      <c r="T16" s="17">
        <f t="shared" si="6"/>
        <v>12201.28147</v>
      </c>
      <c r="U16" s="17">
        <f t="shared" si="6"/>
        <v>16711.105200000002</v>
      </c>
      <c r="V16" s="17">
        <f t="shared" si="6"/>
        <v>9819.8051199999973</v>
      </c>
      <c r="W16" s="17">
        <f t="shared" si="6"/>
        <v>8559.0547200000001</v>
      </c>
      <c r="X16" s="17">
        <f t="shared" si="6"/>
        <v>9904.2792599999975</v>
      </c>
      <c r="Y16" s="17">
        <f t="shared" si="6"/>
        <v>8783.6507899999997</v>
      </c>
      <c r="Z16" s="17">
        <f t="shared" si="6"/>
        <v>16203.448340000004</v>
      </c>
      <c r="AA16" s="17">
        <f t="shared" si="6"/>
        <v>10060.89806999951</v>
      </c>
      <c r="AB16" s="17">
        <f t="shared" si="6"/>
        <v>10186.549030000002</v>
      </c>
      <c r="AC16" s="17">
        <f t="shared" si="6"/>
        <v>16597.146730000499</v>
      </c>
      <c r="AD16" s="17">
        <f t="shared" si="6"/>
        <v>20825.697859999607</v>
      </c>
      <c r="AE16" s="17">
        <f t="shared" si="6"/>
        <v>20234.634759999994</v>
      </c>
    </row>
    <row r="17" spans="1:31" ht="13.4" customHeight="1" x14ac:dyDescent="0.3">
      <c r="A17" s="12" t="s">
        <v>19</v>
      </c>
      <c r="B17" s="8">
        <v>20746.199296288916</v>
      </c>
      <c r="C17" s="8">
        <v>10290.114850959304</v>
      </c>
      <c r="D17" s="8">
        <v>12520.805299409121</v>
      </c>
      <c r="E17" s="8">
        <v>12370.813034919953</v>
      </c>
      <c r="F17" s="8">
        <v>13625.973016663329</v>
      </c>
      <c r="G17" s="8">
        <v>10239.897390958184</v>
      </c>
      <c r="H17" s="8">
        <v>8975.2852114450343</v>
      </c>
      <c r="I17" s="8">
        <v>6647.5736171413237</v>
      </c>
      <c r="J17" s="8">
        <v>16800.072802894359</v>
      </c>
      <c r="K17" s="8">
        <v>14357.273066122465</v>
      </c>
      <c r="L17" s="8">
        <v>11955.216926243138</v>
      </c>
      <c r="M17" s="8">
        <v>18737.243334661103</v>
      </c>
      <c r="N17" s="8">
        <v>18885.087136692557</v>
      </c>
      <c r="O17" s="8">
        <v>18211.237411206264</v>
      </c>
      <c r="P17" s="8">
        <v>10144.804250000001</v>
      </c>
      <c r="Q17" s="8">
        <v>9599.8217300000015</v>
      </c>
      <c r="R17" s="16">
        <v>11907.098040000001</v>
      </c>
      <c r="S17" s="16">
        <v>8368.4201900000025</v>
      </c>
      <c r="T17" s="16">
        <f>11928.49937+229.43439</f>
        <v>12157.93376</v>
      </c>
      <c r="U17" s="16">
        <v>16703.6155</v>
      </c>
      <c r="V17" s="8">
        <v>8841.6808199999978</v>
      </c>
      <c r="W17" s="8">
        <v>7997.7559300000003</v>
      </c>
      <c r="X17" s="8">
        <v>9344.9646599999978</v>
      </c>
      <c r="Y17" s="8">
        <v>7507.1173600000002</v>
      </c>
      <c r="Z17" s="8">
        <v>14720.271510000002</v>
      </c>
      <c r="AA17" s="8">
        <v>9147.2660899995099</v>
      </c>
      <c r="AB17" s="8">
        <v>9445.8150500000011</v>
      </c>
      <c r="AC17" s="8">
        <v>14602.699520000499</v>
      </c>
      <c r="AD17" s="8">
        <v>18052.140649999601</v>
      </c>
      <c r="AE17" s="8">
        <v>17876.899649999992</v>
      </c>
    </row>
    <row r="18" spans="1:31" ht="13.4" customHeight="1" x14ac:dyDescent="0.3">
      <c r="A18" s="12" t="s">
        <v>20</v>
      </c>
      <c r="B18" s="8">
        <f t="shared" ref="B18:N18" si="7">SUM(B19:B24)</f>
        <v>6373.2324238199562</v>
      </c>
      <c r="C18" s="8">
        <f t="shared" si="7"/>
        <v>730.26621522936978</v>
      </c>
      <c r="D18" s="8">
        <f t="shared" si="7"/>
        <v>3050.1499701254829</v>
      </c>
      <c r="E18" s="8">
        <f t="shared" si="7"/>
        <v>-2114.283075416608</v>
      </c>
      <c r="F18" s="8">
        <f t="shared" si="7"/>
        <v>526.46783442871106</v>
      </c>
      <c r="G18" s="8">
        <f t="shared" si="7"/>
        <v>655.48285534086165</v>
      </c>
      <c r="H18" s="8">
        <f t="shared" si="7"/>
        <v>575.49371871475637</v>
      </c>
      <c r="I18" s="8">
        <f t="shared" si="7"/>
        <v>-263.59797517089248</v>
      </c>
      <c r="J18" s="8">
        <f t="shared" si="7"/>
        <v>1123.0752705304176</v>
      </c>
      <c r="K18" s="8">
        <f t="shared" si="7"/>
        <v>2646.9471984332458</v>
      </c>
      <c r="L18" s="8">
        <f t="shared" si="7"/>
        <v>2723.2162842727921</v>
      </c>
      <c r="M18" s="8">
        <f t="shared" si="7"/>
        <v>8806.8083313416737</v>
      </c>
      <c r="N18" s="8">
        <f t="shared" si="7"/>
        <v>6371.634549558521</v>
      </c>
      <c r="O18" s="8">
        <f t="shared" ref="O18:AE18" si="8">SUM(O19:O27)</f>
        <v>1295.1254189072561</v>
      </c>
      <c r="P18" s="8">
        <f t="shared" si="8"/>
        <v>1359.6158800000001</v>
      </c>
      <c r="Q18" s="8">
        <f t="shared" si="8"/>
        <v>911.07463000000007</v>
      </c>
      <c r="R18" s="15">
        <f t="shared" si="8"/>
        <v>685.24981000000014</v>
      </c>
      <c r="S18" s="15">
        <f t="shared" si="8"/>
        <v>6.5972000000000008</v>
      </c>
      <c r="T18" s="15">
        <f t="shared" si="8"/>
        <v>4.8018400000000003</v>
      </c>
      <c r="U18" s="15">
        <f t="shared" si="8"/>
        <v>2.2327999999999997</v>
      </c>
      <c r="V18" s="15">
        <f t="shared" si="8"/>
        <v>9.5697200000000002</v>
      </c>
      <c r="W18" s="15">
        <f t="shared" si="8"/>
        <v>2.8842699999999999</v>
      </c>
      <c r="X18" s="15">
        <f t="shared" si="8"/>
        <v>47.614910000000002</v>
      </c>
      <c r="Y18" s="15">
        <f t="shared" si="8"/>
        <v>0.15434000000000003</v>
      </c>
      <c r="Z18" s="15">
        <f t="shared" si="8"/>
        <v>53.884770000000003</v>
      </c>
      <c r="AA18" s="15">
        <f t="shared" si="8"/>
        <v>0.20931</v>
      </c>
      <c r="AB18" s="15">
        <f t="shared" si="8"/>
        <v>0.20931</v>
      </c>
      <c r="AC18" s="15">
        <f t="shared" si="8"/>
        <v>0</v>
      </c>
      <c r="AD18" s="15">
        <f t="shared" si="8"/>
        <v>0</v>
      </c>
      <c r="AE18" s="15">
        <f t="shared" si="8"/>
        <v>0</v>
      </c>
    </row>
    <row r="19" spans="1:31" ht="13.4" customHeight="1" x14ac:dyDescent="0.3">
      <c r="A19" s="14" t="s">
        <v>21</v>
      </c>
      <c r="B19" s="8">
        <v>365.133107614685</v>
      </c>
      <c r="C19" s="8">
        <v>3750.9128327690364</v>
      </c>
      <c r="D19" s="8">
        <v>1739.7199097125515</v>
      </c>
      <c r="E19" s="8">
        <v>-3478.4659762331667</v>
      </c>
      <c r="F19" s="8">
        <v>372.15717320584463</v>
      </c>
      <c r="G19" s="8">
        <v>169.86149837344766</v>
      </c>
      <c r="H19" s="8">
        <v>357.03586602936178</v>
      </c>
      <c r="I19" s="8">
        <v>-446.28427272118756</v>
      </c>
      <c r="J19" s="8">
        <v>18.182576511950025</v>
      </c>
      <c r="K19" s="8">
        <v>2279.0584378941712</v>
      </c>
      <c r="L19" s="8">
        <v>1793.4826229834998</v>
      </c>
      <c r="M19" s="8">
        <v>7456.4311458541006</v>
      </c>
      <c r="N19" s="8">
        <v>5087.3543945429201</v>
      </c>
      <c r="O19" s="8">
        <v>288.5063576312819</v>
      </c>
      <c r="P19" s="8">
        <v>212.36750999999998</v>
      </c>
      <c r="Q19" s="8">
        <v>136.00659999999999</v>
      </c>
      <c r="R19" s="15">
        <v>136.13656</v>
      </c>
      <c r="S19" s="15">
        <v>1.6510000000000219E-2</v>
      </c>
      <c r="T19" s="15">
        <v>2.8559999999999999E-2</v>
      </c>
      <c r="U19" s="15">
        <v>0</v>
      </c>
      <c r="V19" s="15">
        <v>0.58169000000000004</v>
      </c>
      <c r="W19" s="15">
        <v>0.16595999999999994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</row>
    <row r="20" spans="1:31" ht="13.4" customHeight="1" x14ac:dyDescent="0.3">
      <c r="A20" s="14" t="s">
        <v>22</v>
      </c>
      <c r="B20" s="8">
        <v>5642.9662085905857</v>
      </c>
      <c r="C20" s="8">
        <v>-3717.7189138949743</v>
      </c>
      <c r="D20" s="8">
        <v>805.3911239460989</v>
      </c>
      <c r="E20" s="8">
        <v>1335.0224414127274</v>
      </c>
      <c r="F20" s="8">
        <v>131.66469926310026</v>
      </c>
      <c r="G20" s="8">
        <v>208.20742879904506</v>
      </c>
      <c r="H20" s="8">
        <v>141.37918309766334</v>
      </c>
      <c r="I20" s="8">
        <v>111.69567815176003</v>
      </c>
      <c r="J20" s="8">
        <v>1026.8342428467083</v>
      </c>
      <c r="K20" s="8">
        <v>229.08445860719277</v>
      </c>
      <c r="L20" s="8">
        <v>521.9075393348113</v>
      </c>
      <c r="M20" s="8">
        <v>957.99992398591985</v>
      </c>
      <c r="N20" s="8">
        <v>881.75807043749592</v>
      </c>
      <c r="O20" s="8">
        <v>721.60169687313282</v>
      </c>
      <c r="P20" s="8">
        <v>524.42784999999992</v>
      </c>
      <c r="Q20" s="8">
        <v>511.33145999999999</v>
      </c>
      <c r="R20" s="15">
        <v>330.97595000000001</v>
      </c>
      <c r="S20" s="15">
        <v>2.0988499999999997</v>
      </c>
      <c r="T20" s="15">
        <v>2.0913400000000006</v>
      </c>
      <c r="U20" s="15">
        <v>0.33538000000000001</v>
      </c>
      <c r="V20" s="15">
        <v>3.6744199999999996</v>
      </c>
      <c r="W20" s="15">
        <v>8.5000000000000075E-3</v>
      </c>
      <c r="X20" s="15">
        <v>47.253019999999999</v>
      </c>
      <c r="Y20" s="15">
        <v>0.15434000000000003</v>
      </c>
      <c r="Z20" s="15">
        <v>53.884770000000003</v>
      </c>
      <c r="AA20" s="15">
        <v>0.20931</v>
      </c>
      <c r="AB20" s="15">
        <v>0.20931</v>
      </c>
      <c r="AC20" s="15">
        <v>0</v>
      </c>
      <c r="AD20" s="15">
        <v>0</v>
      </c>
      <c r="AE20" s="15">
        <v>0</v>
      </c>
    </row>
    <row r="21" spans="1:31" ht="13.4" customHeight="1" x14ac:dyDescent="0.3">
      <c r="A21" s="14" t="s">
        <v>23</v>
      </c>
      <c r="B21" s="8">
        <v>365.133107614685</v>
      </c>
      <c r="C21" s="8">
        <v>697.07229635530769</v>
      </c>
      <c r="D21" s="8">
        <v>497.58278563366855</v>
      </c>
      <c r="E21" s="8">
        <v>16.995352851359364</v>
      </c>
      <c r="F21" s="8">
        <v>17.263360552347386</v>
      </c>
      <c r="G21" s="8">
        <v>265.20298081391513</v>
      </c>
      <c r="H21" s="8">
        <v>73.266049259772629</v>
      </c>
      <c r="I21" s="8">
        <v>66.909891787826453</v>
      </c>
      <c r="J21" s="8">
        <v>51.773222465645937</v>
      </c>
      <c r="K21" s="8">
        <v>53.071366925576321</v>
      </c>
      <c r="L21" s="8">
        <v>16.568409679344747</v>
      </c>
      <c r="M21" s="8">
        <v>11.72243245037224</v>
      </c>
      <c r="N21" s="8">
        <v>60.057309300936062</v>
      </c>
      <c r="O21" s="8">
        <v>16.364037708291839</v>
      </c>
      <c r="P21" s="8">
        <v>368.07215000000008</v>
      </c>
      <c r="Q21" s="8">
        <v>14.338480000000001</v>
      </c>
      <c r="R21" s="15">
        <v>4.2462299999999997</v>
      </c>
      <c r="S21" s="15">
        <v>-7.2800000000000004E-2</v>
      </c>
      <c r="T21" s="15">
        <v>0</v>
      </c>
      <c r="U21" s="15">
        <v>0</v>
      </c>
      <c r="V21" s="15">
        <v>0</v>
      </c>
      <c r="W21" s="15">
        <v>0.17061999999999999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</row>
    <row r="22" spans="1:31" ht="13.4" customHeight="1" x14ac:dyDescent="0.3">
      <c r="A22" s="14" t="s">
        <v>24</v>
      </c>
      <c r="B22" s="8">
        <v>0</v>
      </c>
      <c r="C22" s="8">
        <v>0</v>
      </c>
      <c r="D22" s="8">
        <v>9.5890592843393083</v>
      </c>
      <c r="E22" s="8">
        <v>8.8124211644432524</v>
      </c>
      <c r="F22" s="8">
        <v>4.230174931952849</v>
      </c>
      <c r="G22" s="8">
        <v>1.7559583084386368</v>
      </c>
      <c r="H22" s="8">
        <v>4.4250813251010577</v>
      </c>
      <c r="I22" s="8">
        <v>3.6588992896503494</v>
      </c>
      <c r="J22" s="8">
        <v>13.52306977361766</v>
      </c>
      <c r="K22" s="8">
        <v>22.417811856867829</v>
      </c>
      <c r="L22" s="8">
        <v>10.933711744008701</v>
      </c>
      <c r="M22" s="8">
        <v>7.930589523999533</v>
      </c>
      <c r="N22" s="8">
        <v>7.0098253999867213</v>
      </c>
      <c r="O22" s="8">
        <v>21.090038504945891</v>
      </c>
      <c r="P22" s="8">
        <v>26.589999999999996</v>
      </c>
      <c r="Q22" s="8">
        <v>7.9558199999999992</v>
      </c>
      <c r="R22" s="8">
        <v>5.8497899999999996</v>
      </c>
      <c r="S22" s="8">
        <v>0.11999999999999998</v>
      </c>
      <c r="T22" s="8">
        <v>0.13</v>
      </c>
      <c r="U22" s="8">
        <v>7.0000000000000007E-2</v>
      </c>
      <c r="V22" s="8">
        <v>5.4570000000000007E-2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3.4" customHeight="1" x14ac:dyDescent="0.3">
      <c r="A23" s="14" t="s">
        <v>25</v>
      </c>
      <c r="B23" s="8">
        <v>0</v>
      </c>
      <c r="C23" s="8">
        <v>0</v>
      </c>
      <c r="D23" s="8">
        <v>-2.1329084511755294</v>
      </c>
      <c r="E23" s="8">
        <v>3.3526853880290828</v>
      </c>
      <c r="F23" s="8">
        <v>1.1524264754658546</v>
      </c>
      <c r="G23" s="8">
        <v>10.454989046015122</v>
      </c>
      <c r="H23" s="8">
        <v>-0.61246099714245605</v>
      </c>
      <c r="I23" s="8">
        <v>0.42182832105830331</v>
      </c>
      <c r="J23" s="8">
        <v>12.762158932495749</v>
      </c>
      <c r="K23" s="8">
        <v>63.315123149437369</v>
      </c>
      <c r="L23" s="8">
        <v>380.32400053112758</v>
      </c>
      <c r="M23" s="8">
        <v>372.72423952728207</v>
      </c>
      <c r="N23" s="8">
        <v>335.45494987718251</v>
      </c>
      <c r="O23" s="8">
        <v>245.52418575317</v>
      </c>
      <c r="P23" s="8">
        <v>216.42837000000003</v>
      </c>
      <c r="Q23" s="8">
        <v>230.78857000000002</v>
      </c>
      <c r="R23" s="8">
        <v>189.34242</v>
      </c>
      <c r="S23" s="8">
        <v>4.4346400000000008</v>
      </c>
      <c r="T23" s="8">
        <v>2.5519400000000001</v>
      </c>
      <c r="U23" s="8">
        <v>1.8274199999999998</v>
      </c>
      <c r="V23" s="8">
        <v>5.2590399999999997</v>
      </c>
      <c r="W23" s="8">
        <v>2.5391900000000001</v>
      </c>
      <c r="X23" s="8">
        <v>0.36188999999999938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13.4" customHeight="1" x14ac:dyDescent="0.3">
      <c r="A24" s="14" t="s">
        <v>26</v>
      </c>
      <c r="B24" s="19" t="s">
        <v>1</v>
      </c>
      <c r="C24" s="19" t="s">
        <v>1</v>
      </c>
      <c r="D24" s="19" t="s">
        <v>1</v>
      </c>
      <c r="E24" s="19" t="s">
        <v>1</v>
      </c>
      <c r="F24" s="19" t="s">
        <v>1</v>
      </c>
      <c r="G24" s="19" t="s">
        <v>1</v>
      </c>
      <c r="H24" s="19" t="s">
        <v>1</v>
      </c>
      <c r="I24" s="19" t="s">
        <v>1</v>
      </c>
      <c r="J24" s="19" t="s">
        <v>1</v>
      </c>
      <c r="K24" s="19" t="s">
        <v>1</v>
      </c>
      <c r="L24" s="19" t="s">
        <v>1</v>
      </c>
      <c r="M24" s="19" t="s">
        <v>1</v>
      </c>
      <c r="N24" s="19" t="s">
        <v>1</v>
      </c>
      <c r="O24" s="8">
        <v>1.8399389231892718</v>
      </c>
      <c r="P24" s="8">
        <v>4.1223900000000002</v>
      </c>
      <c r="Q24" s="8">
        <v>5.2886299999999995</v>
      </c>
      <c r="R24" s="8">
        <v>5.7626799999999996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</row>
    <row r="25" spans="1:31" ht="13.4" customHeight="1" x14ac:dyDescent="0.3">
      <c r="A25" s="14" t="s">
        <v>27</v>
      </c>
      <c r="B25" s="19" t="s">
        <v>1</v>
      </c>
      <c r="C25" s="19" t="s">
        <v>1</v>
      </c>
      <c r="D25" s="19" t="s">
        <v>1</v>
      </c>
      <c r="E25" s="19" t="s">
        <v>1</v>
      </c>
      <c r="F25" s="19" t="s">
        <v>1</v>
      </c>
      <c r="G25" s="19" t="s">
        <v>1</v>
      </c>
      <c r="H25" s="19" t="s">
        <v>1</v>
      </c>
      <c r="I25" s="19" t="s">
        <v>1</v>
      </c>
      <c r="J25" s="19" t="s">
        <v>1</v>
      </c>
      <c r="K25" s="19" t="s">
        <v>1</v>
      </c>
      <c r="L25" s="19" t="s">
        <v>1</v>
      </c>
      <c r="M25" s="19" t="s">
        <v>1</v>
      </c>
      <c r="N25" s="19" t="s">
        <v>1</v>
      </c>
      <c r="O25" s="8">
        <v>0</v>
      </c>
      <c r="P25" s="8">
        <v>3.7949200000000003</v>
      </c>
      <c r="Q25" s="8">
        <v>4.4848400000000002</v>
      </c>
      <c r="R25" s="8">
        <v>11.474970000000003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</row>
    <row r="26" spans="1:31" ht="13.4" customHeight="1" x14ac:dyDescent="0.3">
      <c r="A26" s="14" t="s">
        <v>28</v>
      </c>
      <c r="B26" s="19" t="s">
        <v>1</v>
      </c>
      <c r="C26" s="19" t="s">
        <v>1</v>
      </c>
      <c r="D26" s="19" t="s">
        <v>1</v>
      </c>
      <c r="E26" s="19" t="s">
        <v>1</v>
      </c>
      <c r="F26" s="19" t="s">
        <v>1</v>
      </c>
      <c r="G26" s="19" t="s">
        <v>1</v>
      </c>
      <c r="H26" s="19" t="s">
        <v>1</v>
      </c>
      <c r="I26" s="19" t="s">
        <v>1</v>
      </c>
      <c r="J26" s="19" t="s">
        <v>1</v>
      </c>
      <c r="K26" s="19" t="s">
        <v>1</v>
      </c>
      <c r="L26" s="19" t="s">
        <v>1</v>
      </c>
      <c r="M26" s="19" t="s">
        <v>1</v>
      </c>
      <c r="N26" s="19" t="s">
        <v>1</v>
      </c>
      <c r="O26" s="8">
        <v>0.19916351324437362</v>
      </c>
      <c r="P26" s="8">
        <v>3.8126899999999999</v>
      </c>
      <c r="Q26" s="8">
        <v>0.88022999999999996</v>
      </c>
      <c r="R26" s="8">
        <v>1.4612100000000001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</row>
    <row r="27" spans="1:31" ht="13.4" customHeight="1" x14ac:dyDescent="0.3">
      <c r="A27" s="14" t="s">
        <v>29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</row>
    <row r="28" spans="1:31" ht="13.4" customHeight="1" x14ac:dyDescent="0.3">
      <c r="A28" s="12" t="s">
        <v>30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</row>
    <row r="29" spans="1:31" ht="13.4" customHeight="1" x14ac:dyDescent="0.3">
      <c r="A29" s="12" t="s">
        <v>33</v>
      </c>
      <c r="B29" s="8">
        <f t="shared" ref="B29:AE29" si="9">SUM(B30:B34)</f>
        <v>464.71486423687179</v>
      </c>
      <c r="C29" s="8">
        <f t="shared" si="9"/>
        <v>564.29662085905863</v>
      </c>
      <c r="D29" s="8">
        <f t="shared" si="9"/>
        <v>364.02269866560312</v>
      </c>
      <c r="E29" s="8">
        <f t="shared" si="9"/>
        <v>399.30003153422018</v>
      </c>
      <c r="F29" s="8">
        <f t="shared" si="9"/>
        <v>377.62647148641997</v>
      </c>
      <c r="G29" s="8">
        <f t="shared" si="9"/>
        <v>406.32860087631809</v>
      </c>
      <c r="H29" s="8">
        <f t="shared" si="9"/>
        <v>597.1541830976621</v>
      </c>
      <c r="I29" s="8">
        <f t="shared" si="9"/>
        <v>682.3474297948585</v>
      </c>
      <c r="J29" s="8">
        <f t="shared" si="9"/>
        <v>549.80109141605192</v>
      </c>
      <c r="K29" s="8">
        <f t="shared" si="9"/>
        <v>454.80436533227743</v>
      </c>
      <c r="L29" s="8">
        <f t="shared" si="9"/>
        <v>1190.180474673045</v>
      </c>
      <c r="M29" s="8">
        <f t="shared" si="9"/>
        <v>1764.8764273385059</v>
      </c>
      <c r="N29" s="8">
        <f t="shared" si="9"/>
        <v>2145.1354686981349</v>
      </c>
      <c r="O29" s="8">
        <f t="shared" si="9"/>
        <v>854.37958275243955</v>
      </c>
      <c r="P29" s="8">
        <f t="shared" si="9"/>
        <v>714.40940999999998</v>
      </c>
      <c r="Q29" s="8">
        <f t="shared" si="9"/>
        <v>948.08892000000003</v>
      </c>
      <c r="R29" s="8">
        <f t="shared" si="9"/>
        <v>1198.68841</v>
      </c>
      <c r="S29" s="8">
        <f t="shared" si="9"/>
        <v>50.035690000000002</v>
      </c>
      <c r="T29" s="8">
        <f t="shared" si="9"/>
        <v>38.545870000000001</v>
      </c>
      <c r="U29" s="8">
        <f t="shared" si="9"/>
        <v>5.2568999999999999</v>
      </c>
      <c r="V29" s="8">
        <f t="shared" si="9"/>
        <v>968.55457999999999</v>
      </c>
      <c r="W29" s="8">
        <f t="shared" si="9"/>
        <v>558.41451999999992</v>
      </c>
      <c r="X29" s="8">
        <f t="shared" si="9"/>
        <v>511.69969000000009</v>
      </c>
      <c r="Y29" s="8">
        <f t="shared" si="9"/>
        <v>1276.3790900000001</v>
      </c>
      <c r="Z29" s="8">
        <f t="shared" si="9"/>
        <v>1429.1720600000001</v>
      </c>
      <c r="AA29" s="8">
        <f t="shared" si="9"/>
        <v>912.00726999999983</v>
      </c>
      <c r="AB29" s="8">
        <f t="shared" si="9"/>
        <v>732.50316999999995</v>
      </c>
      <c r="AC29" s="8">
        <f t="shared" si="9"/>
        <v>1988.3136099999997</v>
      </c>
      <c r="AD29" s="8">
        <f t="shared" si="9"/>
        <v>2715.8988100000001</v>
      </c>
      <c r="AE29" s="8">
        <f t="shared" si="9"/>
        <v>1802.14553</v>
      </c>
    </row>
    <row r="30" spans="1:31" ht="13.4" customHeight="1" x14ac:dyDescent="0.3">
      <c r="A30" s="14" t="s">
        <v>34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</row>
    <row r="31" spans="1:31" ht="13.4" customHeight="1" x14ac:dyDescent="0.3">
      <c r="A31" s="14" t="s">
        <v>35</v>
      </c>
      <c r="B31" s="8">
        <v>464.71486423687179</v>
      </c>
      <c r="C31" s="8">
        <v>564.29662085905863</v>
      </c>
      <c r="D31" s="8">
        <v>364.02269866560312</v>
      </c>
      <c r="E31" s="8">
        <v>399.30003153422018</v>
      </c>
      <c r="F31" s="8">
        <v>377.62647148641997</v>
      </c>
      <c r="G31" s="8">
        <v>406.32860087631809</v>
      </c>
      <c r="H31" s="8">
        <v>597.1541830976621</v>
      </c>
      <c r="I31" s="8">
        <v>682.3474297948585</v>
      </c>
      <c r="J31" s="8">
        <v>549.80109141605192</v>
      </c>
      <c r="K31" s="8">
        <v>454.80436533227743</v>
      </c>
      <c r="L31" s="8">
        <v>906.8981072827454</v>
      </c>
      <c r="M31" s="8">
        <v>688.27338843523864</v>
      </c>
      <c r="N31" s="8">
        <v>593.31752605722636</v>
      </c>
      <c r="O31" s="8">
        <v>0</v>
      </c>
      <c r="P31" s="8">
        <v>0</v>
      </c>
      <c r="Q31" s="8">
        <v>0</v>
      </c>
      <c r="R31" s="8">
        <v>0</v>
      </c>
      <c r="S31" s="8">
        <v>50.035690000000002</v>
      </c>
      <c r="T31" s="68">
        <v>38.545870000000001</v>
      </c>
      <c r="U31" s="68">
        <v>5.2568999999999999</v>
      </c>
      <c r="V31" s="68">
        <v>48.435809999999996</v>
      </c>
      <c r="W31" s="68">
        <v>37.836649999999999</v>
      </c>
      <c r="X31" s="68">
        <v>10.35327</v>
      </c>
      <c r="Y31" s="68">
        <v>13.686859999999999</v>
      </c>
      <c r="Z31" s="68">
        <v>9.2535500000000006</v>
      </c>
      <c r="AA31" s="68">
        <v>5.0260400000000001</v>
      </c>
      <c r="AB31" s="68">
        <v>4.5539399999999999</v>
      </c>
      <c r="AC31" s="68">
        <v>2.97662</v>
      </c>
      <c r="AD31" s="68">
        <v>2.5216699999999999</v>
      </c>
      <c r="AE31" s="68">
        <v>1.2151700000000001</v>
      </c>
    </row>
    <row r="32" spans="1:31" ht="13.4" customHeight="1" x14ac:dyDescent="0.3">
      <c r="A32" s="14" t="s">
        <v>36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68">
        <v>0</v>
      </c>
      <c r="U32" s="6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</row>
    <row r="33" spans="1:31" ht="13.4" customHeight="1" x14ac:dyDescent="0.3">
      <c r="A33" s="14" t="s">
        <v>37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283.28236739029967</v>
      </c>
      <c r="M33" s="8">
        <v>1076.6030389032674</v>
      </c>
      <c r="N33" s="8">
        <v>1551.8179426409083</v>
      </c>
      <c r="O33" s="8">
        <v>854.37958275243955</v>
      </c>
      <c r="P33" s="8">
        <v>714.40940999999998</v>
      </c>
      <c r="Q33" s="8">
        <v>948.08892000000003</v>
      </c>
      <c r="R33" s="8">
        <v>1198.68841</v>
      </c>
      <c r="S33" s="8">
        <v>0</v>
      </c>
      <c r="T33" s="55">
        <v>0</v>
      </c>
      <c r="U33" s="55">
        <v>0</v>
      </c>
      <c r="V33" s="8">
        <v>920.11877000000004</v>
      </c>
      <c r="W33" s="8">
        <v>520.57786999999996</v>
      </c>
      <c r="X33" s="8">
        <v>501.34642000000008</v>
      </c>
      <c r="Y33" s="8">
        <v>1262.6922300000001</v>
      </c>
      <c r="Z33" s="8">
        <v>1419.9185100000002</v>
      </c>
      <c r="AA33" s="8">
        <v>906.98122999999987</v>
      </c>
      <c r="AB33" s="8">
        <v>727.94922999999994</v>
      </c>
      <c r="AC33" s="8">
        <v>1985.3369899999998</v>
      </c>
      <c r="AD33" s="8">
        <v>2713.3771400000001</v>
      </c>
      <c r="AE33" s="8">
        <v>1800.9303600000001</v>
      </c>
    </row>
    <row r="34" spans="1:31" ht="13.4" customHeight="1" x14ac:dyDescent="0.3">
      <c r="A34" s="14" t="s">
        <v>38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68">
        <v>0</v>
      </c>
      <c r="U34" s="6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</row>
    <row r="35" spans="1:31" ht="13.4" customHeight="1" x14ac:dyDescent="0.3">
      <c r="A35" s="12" t="s">
        <v>39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68">
        <v>0</v>
      </c>
      <c r="U35" s="68">
        <v>0</v>
      </c>
      <c r="V35" s="8">
        <v>0</v>
      </c>
      <c r="W35" s="8">
        <v>0</v>
      </c>
      <c r="X35" s="8">
        <v>0</v>
      </c>
      <c r="Y35" s="8">
        <v>0</v>
      </c>
      <c r="Z35" s="8">
        <v>0.12</v>
      </c>
      <c r="AA35" s="8">
        <v>1.4154</v>
      </c>
      <c r="AB35" s="8">
        <v>8.0214999999999996</v>
      </c>
      <c r="AC35" s="8">
        <v>6.1336000000000004</v>
      </c>
      <c r="AD35" s="8">
        <v>57.658400000005898</v>
      </c>
      <c r="AE35" s="8">
        <v>555.58957999999996</v>
      </c>
    </row>
    <row r="36" spans="1:31" ht="13.4" customHeight="1" x14ac:dyDescent="0.3">
      <c r="A36" s="9" t="s">
        <v>46</v>
      </c>
      <c r="B36" s="10">
        <f t="shared" ref="B36:AE36" si="10">SUM(B37:B40)</f>
        <v>0</v>
      </c>
      <c r="C36" s="10">
        <f t="shared" si="10"/>
        <v>0</v>
      </c>
      <c r="D36" s="10">
        <f t="shared" si="10"/>
        <v>0</v>
      </c>
      <c r="E36" s="10">
        <f t="shared" si="10"/>
        <v>0</v>
      </c>
      <c r="F36" s="10">
        <f t="shared" si="10"/>
        <v>0</v>
      </c>
      <c r="G36" s="10">
        <f t="shared" si="10"/>
        <v>0</v>
      </c>
      <c r="H36" s="10">
        <f t="shared" si="10"/>
        <v>0</v>
      </c>
      <c r="I36" s="10">
        <f t="shared" si="10"/>
        <v>0</v>
      </c>
      <c r="J36" s="10">
        <f t="shared" si="10"/>
        <v>0</v>
      </c>
      <c r="K36" s="10">
        <f t="shared" si="10"/>
        <v>546.81969162849657</v>
      </c>
      <c r="L36" s="10">
        <f t="shared" si="10"/>
        <v>504.85208291840939</v>
      </c>
      <c r="M36" s="10">
        <f t="shared" si="10"/>
        <v>131.23723328686188</v>
      </c>
      <c r="N36" s="10">
        <f t="shared" si="10"/>
        <v>5.5193188607847041</v>
      </c>
      <c r="O36" s="10">
        <f t="shared" si="10"/>
        <v>5.8630940051782501</v>
      </c>
      <c r="P36" s="10">
        <f t="shared" si="10"/>
        <v>29.48986</v>
      </c>
      <c r="Q36" s="10">
        <f t="shared" si="10"/>
        <v>26.487390000000001</v>
      </c>
      <c r="R36" s="10">
        <f t="shared" si="10"/>
        <v>9.6057999999999986</v>
      </c>
      <c r="S36" s="10">
        <f t="shared" si="10"/>
        <v>0</v>
      </c>
      <c r="T36" s="10">
        <f t="shared" si="10"/>
        <v>76.551199999999994</v>
      </c>
      <c r="U36" s="10">
        <f t="shared" si="10"/>
        <v>0</v>
      </c>
      <c r="V36" s="10">
        <f t="shared" si="10"/>
        <v>0</v>
      </c>
      <c r="W36" s="10">
        <f t="shared" si="10"/>
        <v>0</v>
      </c>
      <c r="X36" s="10">
        <f t="shared" si="10"/>
        <v>0</v>
      </c>
      <c r="Y36" s="10">
        <f t="shared" si="10"/>
        <v>0</v>
      </c>
      <c r="Z36" s="10">
        <f t="shared" si="10"/>
        <v>0</v>
      </c>
      <c r="AA36" s="10">
        <f t="shared" si="10"/>
        <v>0</v>
      </c>
      <c r="AB36" s="10">
        <f t="shared" si="10"/>
        <v>0</v>
      </c>
      <c r="AC36" s="10">
        <f t="shared" si="10"/>
        <v>0</v>
      </c>
      <c r="AD36" s="10">
        <f t="shared" si="10"/>
        <v>0</v>
      </c>
      <c r="AE36" s="10">
        <f t="shared" si="10"/>
        <v>0</v>
      </c>
    </row>
    <row r="37" spans="1:31" ht="13.4" customHeight="1" x14ac:dyDescent="0.3">
      <c r="A37" s="12" t="s">
        <v>47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539.41230266215518</v>
      </c>
      <c r="L37" s="8">
        <v>487.35530604793206</v>
      </c>
      <c r="M37" s="8">
        <v>101.86427172541994</v>
      </c>
      <c r="N37" s="8">
        <v>0</v>
      </c>
      <c r="O37" s="8">
        <v>0</v>
      </c>
      <c r="P37" s="8">
        <v>27.74175</v>
      </c>
      <c r="Q37" s="8">
        <v>20.923120000000001</v>
      </c>
      <c r="R37" s="8">
        <v>8.9928799999999978</v>
      </c>
      <c r="S37" s="8">
        <v>0</v>
      </c>
      <c r="T37" s="68">
        <v>36.198700000000002</v>
      </c>
      <c r="U37" s="6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</row>
    <row r="38" spans="1:31" ht="13.4" customHeight="1" x14ac:dyDescent="0.3">
      <c r="A38" s="12" t="s">
        <v>48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7.4073889663413732</v>
      </c>
      <c r="L38" s="8">
        <v>9.5966241784505186</v>
      </c>
      <c r="M38" s="8">
        <v>2.9174082188143129</v>
      </c>
      <c r="N38" s="8">
        <v>5.5193188607847041</v>
      </c>
      <c r="O38" s="8">
        <v>5.8630940051782501</v>
      </c>
      <c r="P38" s="8">
        <v>1.7481100000000001</v>
      </c>
      <c r="Q38" s="8">
        <v>5.5642699999999996</v>
      </c>
      <c r="R38" s="8">
        <v>0.61291999999999991</v>
      </c>
      <c r="S38" s="8">
        <v>0</v>
      </c>
      <c r="T38" s="68">
        <v>2.1403699999999999</v>
      </c>
      <c r="U38" s="6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</row>
    <row r="39" spans="1:31" ht="13.4" customHeight="1" x14ac:dyDescent="0.3">
      <c r="A39" s="12" t="s">
        <v>49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68">
        <v>0</v>
      </c>
      <c r="U39" s="6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</row>
    <row r="40" spans="1:31" ht="13.4" customHeight="1" x14ac:dyDescent="0.3">
      <c r="A40" s="12" t="s">
        <v>50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7.9001526920268201</v>
      </c>
      <c r="M40" s="8">
        <v>26.455553342627631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68">
        <v>38.212130000000002</v>
      </c>
      <c r="U40" s="68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</row>
    <row r="41" spans="1:31" ht="13.5" customHeight="1" x14ac:dyDescent="0.3">
      <c r="A41" s="9" t="s">
        <v>51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547.54700000000003</v>
      </c>
    </row>
    <row r="42" spans="1:31" ht="13.5" customHeight="1" x14ac:dyDescent="0.3">
      <c r="A42" s="9" t="s">
        <v>52</v>
      </c>
      <c r="B42" s="20" t="s">
        <v>1</v>
      </c>
      <c r="C42" s="20" t="s">
        <v>1</v>
      </c>
      <c r="D42" s="20" t="s">
        <v>1</v>
      </c>
      <c r="E42" s="20" t="s">
        <v>1</v>
      </c>
      <c r="F42" s="20" t="s">
        <v>1</v>
      </c>
      <c r="G42" s="20" t="s">
        <v>1</v>
      </c>
      <c r="H42" s="20" t="s">
        <v>1</v>
      </c>
      <c r="I42" s="20" t="s">
        <v>1</v>
      </c>
      <c r="J42" s="20" t="s">
        <v>1</v>
      </c>
      <c r="K42" s="20" t="s">
        <v>1</v>
      </c>
      <c r="L42" s="20" t="s">
        <v>1</v>
      </c>
      <c r="M42" s="20" t="s">
        <v>1</v>
      </c>
      <c r="N42" s="20" t="s">
        <v>1</v>
      </c>
      <c r="O42" s="20" t="s">
        <v>1</v>
      </c>
      <c r="P42" s="20" t="s">
        <v>1</v>
      </c>
      <c r="Q42" s="20" t="s">
        <v>1</v>
      </c>
      <c r="R42" s="10">
        <v>0</v>
      </c>
      <c r="S42" s="10">
        <v>0</v>
      </c>
      <c r="T42" s="69">
        <v>4.1497999999999999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  <c r="AA42" s="69">
        <v>0</v>
      </c>
      <c r="AB42" s="69">
        <v>0</v>
      </c>
      <c r="AC42" s="69">
        <v>0</v>
      </c>
      <c r="AD42" s="69">
        <v>0</v>
      </c>
      <c r="AE42" s="69">
        <v>0</v>
      </c>
    </row>
    <row r="43" spans="1:31" ht="13.5" customHeight="1" thickBot="1" x14ac:dyDescent="0.35">
      <c r="A43" s="70" t="s">
        <v>75</v>
      </c>
      <c r="B43" s="71" t="s">
        <v>1</v>
      </c>
      <c r="C43" s="71" t="s">
        <v>1</v>
      </c>
      <c r="D43" s="71" t="s">
        <v>1</v>
      </c>
      <c r="E43" s="71" t="s">
        <v>1</v>
      </c>
      <c r="F43" s="71" t="s">
        <v>1</v>
      </c>
      <c r="G43" s="71" t="s">
        <v>1</v>
      </c>
      <c r="H43" s="71" t="s">
        <v>1</v>
      </c>
      <c r="I43" s="71" t="s">
        <v>1</v>
      </c>
      <c r="J43" s="71" t="s">
        <v>1</v>
      </c>
      <c r="K43" s="71" t="s">
        <v>1</v>
      </c>
      <c r="L43" s="71" t="s">
        <v>1</v>
      </c>
      <c r="M43" s="71" t="s">
        <v>1</v>
      </c>
      <c r="N43" s="30">
        <v>1856.2728702781651</v>
      </c>
      <c r="O43" s="30">
        <v>1823.8106788156408</v>
      </c>
      <c r="P43" s="30">
        <v>1276.3082899999999</v>
      </c>
      <c r="Q43" s="30">
        <v>5447.3732296999988</v>
      </c>
      <c r="R43" s="30">
        <v>5638.6545848999913</v>
      </c>
      <c r="S43" s="30">
        <v>838.68401000000802</v>
      </c>
      <c r="T43" s="30">
        <v>690.89622000000008</v>
      </c>
      <c r="U43" s="30">
        <v>1304.1618700000001</v>
      </c>
      <c r="V43" s="30">
        <v>904.79764999999907</v>
      </c>
      <c r="W43" s="30">
        <v>1308.7224000000001</v>
      </c>
      <c r="X43" s="30">
        <v>1968.24521</v>
      </c>
      <c r="Y43" s="30">
        <v>1837.0038</v>
      </c>
      <c r="Z43" s="30">
        <v>1796.1251900000002</v>
      </c>
      <c r="AA43" s="30">
        <v>1038.8545199999999</v>
      </c>
      <c r="AB43" s="30">
        <v>1939.0230200000001</v>
      </c>
      <c r="AC43" s="30">
        <v>2201.63087</v>
      </c>
      <c r="AD43" s="30">
        <v>4985.4446200000002</v>
      </c>
      <c r="AE43" s="30">
        <v>2323.087</v>
      </c>
    </row>
    <row r="44" spans="1:31" ht="13.4" customHeight="1" x14ac:dyDescent="0.3">
      <c r="O44" s="32"/>
      <c r="P44" s="32"/>
      <c r="Q44" s="32"/>
      <c r="R44" s="32"/>
      <c r="T44" s="32"/>
      <c r="U44" s="32"/>
      <c r="V44" s="32"/>
      <c r="Y44" s="32"/>
      <c r="AA44" s="32"/>
      <c r="AB44" s="32"/>
      <c r="AC44" s="32"/>
      <c r="AD44" s="32"/>
      <c r="AE44" s="32" t="s">
        <v>72</v>
      </c>
    </row>
    <row r="45" spans="1:31" ht="13.4" customHeight="1" x14ac:dyDescent="0.3">
      <c r="A45" s="4" t="s">
        <v>58</v>
      </c>
      <c r="T45" s="32"/>
      <c r="U45" s="32"/>
    </row>
    <row r="46" spans="1:31" ht="13.4" customHeight="1" x14ac:dyDescent="0.3">
      <c r="A46" s="4" t="s">
        <v>60</v>
      </c>
      <c r="AE46" s="8"/>
    </row>
    <row r="47" spans="1:31" ht="13.4" customHeight="1" x14ac:dyDescent="0.3">
      <c r="N47" s="8"/>
      <c r="O47" s="8"/>
      <c r="P47" s="8"/>
      <c r="Q47" s="8"/>
      <c r="R47" s="8"/>
      <c r="S47" s="8"/>
      <c r="T47" s="8"/>
      <c r="U47" s="8"/>
      <c r="AE47" s="63"/>
    </row>
    <row r="48" spans="1:31" ht="13.4" customHeight="1" x14ac:dyDescent="0.3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2:21" ht="13.4" customHeight="1" x14ac:dyDescent="0.3">
      <c r="N49" s="8"/>
      <c r="O49" s="8"/>
      <c r="P49" s="8"/>
      <c r="Q49" s="8"/>
      <c r="R49" s="8"/>
      <c r="S49" s="8"/>
      <c r="T49" s="8"/>
      <c r="U49" s="8"/>
    </row>
    <row r="50" spans="2:21" ht="13.4" customHeight="1" x14ac:dyDescent="0.3">
      <c r="U50" s="8"/>
    </row>
    <row r="52" spans="2:21" ht="13.4" customHeight="1" x14ac:dyDescent="0.3">
      <c r="P52" s="72"/>
      <c r="Q52" s="72"/>
      <c r="R52" s="72"/>
      <c r="S52" s="72"/>
    </row>
    <row r="54" spans="2:21" ht="13.4" customHeight="1" x14ac:dyDescent="0.3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</row>
    <row r="55" spans="2:21" ht="13.4" customHeight="1" x14ac:dyDescent="0.3">
      <c r="N55" s="8"/>
      <c r="O55" s="8"/>
      <c r="P55" s="8"/>
      <c r="Q55" s="8"/>
      <c r="R55" s="8"/>
      <c r="S55" s="8"/>
      <c r="T55" s="8"/>
    </row>
  </sheetData>
  <pageMargins left="0.15748031496062992" right="0.35433070866141736" top="0.59055118110236227" bottom="0.59055118110236227" header="0.51181102362204722" footer="0.51181102362204722"/>
  <pageSetup paperSize="9" scale="63" orientation="landscape"/>
  <headerFooter>
    <oddFooter>&amp;L_x000D_&amp;1#&amp;"Calibri"&amp;10&amp;K000000 Interné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AEB2-5D16-4228-BCCB-CE8ADBE6D92B}">
  <sheetPr codeName="Hárok8"/>
  <dimension ref="A1:S394"/>
  <sheetViews>
    <sheetView showGridLines="0" tabSelected="1" workbookViewId="0">
      <pane xSplit="1" ySplit="4" topLeftCell="B355" activePane="bottomRight" state="frozen"/>
      <selection activeCell="AA17" sqref="AA17"/>
      <selection pane="topRight" activeCell="AA17" sqref="AA17"/>
      <selection pane="bottomLeft" activeCell="AA17" sqref="AA17"/>
      <selection pane="bottomRight" activeCell="M379" sqref="M379"/>
    </sheetView>
  </sheetViews>
  <sheetFormatPr defaultColWidth="8.7265625" defaultRowHeight="13.4" customHeight="1" x14ac:dyDescent="0.3"/>
  <cols>
    <col min="1" max="1" width="16" style="4" customWidth="1"/>
    <col min="2" max="2" width="11.453125" style="4" customWidth="1"/>
    <col min="3" max="3" width="12.1796875" style="4" bestFit="1" customWidth="1"/>
    <col min="4" max="4" width="10.453125" style="4" customWidth="1"/>
    <col min="5" max="5" width="9.1796875" style="4" customWidth="1"/>
    <col min="6" max="6" width="8.7265625" style="4"/>
    <col min="7" max="7" width="12" style="4" bestFit="1" customWidth="1"/>
    <col min="8" max="15" width="9.54296875" style="4" customWidth="1"/>
    <col min="16" max="16" width="12.453125" style="4" customWidth="1"/>
    <col min="17" max="17" width="10.81640625" style="4" customWidth="1"/>
    <col min="18" max="16384" width="8.7265625" style="4"/>
  </cols>
  <sheetData>
    <row r="1" spans="1:17" ht="15.75" customHeight="1" x14ac:dyDescent="0.3">
      <c r="A1" s="73" t="s">
        <v>76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4"/>
      <c r="N1" s="74"/>
      <c r="O1" s="75"/>
      <c r="P1" s="75"/>
    </row>
    <row r="2" spans="1:17" ht="13.4" customHeight="1" x14ac:dyDescent="0.3">
      <c r="A2" s="76"/>
      <c r="B2" s="77" t="s">
        <v>77</v>
      </c>
      <c r="C2" s="78" t="s">
        <v>6</v>
      </c>
      <c r="D2" s="79"/>
      <c r="E2" s="79"/>
      <c r="F2" s="80"/>
      <c r="G2" s="81" t="s">
        <v>18</v>
      </c>
      <c r="H2" s="82"/>
      <c r="I2" s="82"/>
      <c r="J2" s="82"/>
      <c r="K2" s="82"/>
      <c r="L2" s="82"/>
      <c r="M2" s="82"/>
      <c r="N2" s="82"/>
      <c r="O2" s="83"/>
      <c r="P2" s="82"/>
      <c r="Q2" s="84" t="s">
        <v>459</v>
      </c>
    </row>
    <row r="3" spans="1:17" ht="13.4" customHeight="1" x14ac:dyDescent="0.3">
      <c r="A3" s="85"/>
      <c r="B3" s="86"/>
      <c r="C3" s="87" t="s">
        <v>78</v>
      </c>
      <c r="D3" s="88" t="s">
        <v>79</v>
      </c>
      <c r="E3" s="88" t="s">
        <v>80</v>
      </c>
      <c r="F3" s="89" t="s">
        <v>81</v>
      </c>
      <c r="G3" s="90" t="s">
        <v>19</v>
      </c>
      <c r="H3" s="91"/>
      <c r="I3" s="92" t="s">
        <v>20</v>
      </c>
      <c r="J3" s="92"/>
      <c r="K3" s="92"/>
      <c r="L3" s="92"/>
      <c r="M3" s="92"/>
      <c r="N3" s="92"/>
      <c r="O3" s="93"/>
      <c r="P3" s="92"/>
      <c r="Q3" s="94">
        <v>0</v>
      </c>
    </row>
    <row r="4" spans="1:17" s="51" customFormat="1" ht="40.5" customHeight="1" x14ac:dyDescent="0.3">
      <c r="A4" s="95"/>
      <c r="B4" s="96"/>
      <c r="C4" s="97"/>
      <c r="D4" s="98"/>
      <c r="E4" s="98"/>
      <c r="F4" s="99"/>
      <c r="G4" s="97"/>
      <c r="H4" s="100" t="s">
        <v>460</v>
      </c>
      <c r="I4" s="101" t="s">
        <v>461</v>
      </c>
      <c r="J4" s="101" t="s">
        <v>462</v>
      </c>
      <c r="K4" s="101" t="s">
        <v>463</v>
      </c>
      <c r="L4" s="101" t="s">
        <v>464</v>
      </c>
      <c r="M4" s="101" t="s">
        <v>465</v>
      </c>
      <c r="N4" s="101" t="s">
        <v>466</v>
      </c>
      <c r="O4" s="101" t="s">
        <v>467</v>
      </c>
      <c r="P4" s="101" t="s">
        <v>468</v>
      </c>
      <c r="Q4" s="102">
        <v>0</v>
      </c>
    </row>
    <row r="5" spans="1:17" ht="13.4" customHeight="1" x14ac:dyDescent="0.3">
      <c r="A5" s="103" t="s">
        <v>82</v>
      </c>
      <c r="B5" s="104">
        <f t="shared" ref="B5:B68" si="0">C5+D5+E5+F5+G5+H5+I5+J5+K5+L5</f>
        <v>376508.19810000772</v>
      </c>
      <c r="C5" s="105">
        <v>47294.426243112262</v>
      </c>
      <c r="D5" s="106">
        <v>3824.280687777999</v>
      </c>
      <c r="E5" s="106">
        <v>50403.043450839803</v>
      </c>
      <c r="F5" s="106">
        <v>65697.006239156646</v>
      </c>
      <c r="G5" s="107">
        <v>187706.98283874392</v>
      </c>
      <c r="H5" s="106">
        <v>295.37343158733324</v>
      </c>
      <c r="I5" s="106">
        <v>9055.6627497842401</v>
      </c>
      <c r="J5" s="106">
        <v>2660.9809466905658</v>
      </c>
      <c r="K5" s="106">
        <v>1479.7126734382259</v>
      </c>
      <c r="L5" s="106">
        <v>8090.7288388767174</v>
      </c>
      <c r="M5" s="106" t="s">
        <v>1</v>
      </c>
      <c r="N5" s="106" t="s">
        <v>1</v>
      </c>
      <c r="O5" s="106" t="s">
        <v>1</v>
      </c>
      <c r="P5" s="108" t="s">
        <v>1</v>
      </c>
      <c r="Q5" s="107"/>
    </row>
    <row r="6" spans="1:17" ht="13.4" customHeight="1" x14ac:dyDescent="0.3">
      <c r="A6" s="103" t="s">
        <v>83</v>
      </c>
      <c r="B6" s="104">
        <f t="shared" si="0"/>
        <v>185202.10913433024</v>
      </c>
      <c r="C6" s="105">
        <v>33916.333499302928</v>
      </c>
      <c r="D6" s="106">
        <v>1698.5429861249418</v>
      </c>
      <c r="E6" s="106">
        <v>61668.989709885143</v>
      </c>
      <c r="F6" s="108">
        <v>3792.0230352796038</v>
      </c>
      <c r="G6" s="107">
        <v>38248.515727942635</v>
      </c>
      <c r="H6" s="106">
        <v>23491.991635132443</v>
      </c>
      <c r="I6" s="106">
        <v>10462.15826860519</v>
      </c>
      <c r="J6" s="106">
        <v>2508.7460665206136</v>
      </c>
      <c r="K6" s="106">
        <v>869.53837217021851</v>
      </c>
      <c r="L6" s="106">
        <v>8545.2698333665267</v>
      </c>
      <c r="M6" s="106" t="s">
        <v>1</v>
      </c>
      <c r="N6" s="106" t="s">
        <v>1</v>
      </c>
      <c r="O6" s="106" t="s">
        <v>1</v>
      </c>
      <c r="P6" s="108" t="s">
        <v>1</v>
      </c>
      <c r="Q6" s="107"/>
    </row>
    <row r="7" spans="1:17" ht="13.4" customHeight="1" x14ac:dyDescent="0.3">
      <c r="A7" s="103" t="s">
        <v>84</v>
      </c>
      <c r="B7" s="104">
        <f t="shared" si="0"/>
        <v>391929.23651367036</v>
      </c>
      <c r="C7" s="105">
        <v>29118.686782181503</v>
      </c>
      <c r="D7" s="106">
        <v>40878.536513310763</v>
      </c>
      <c r="E7" s="106">
        <v>220597.00272190134</v>
      </c>
      <c r="F7" s="108">
        <v>4089.7860970866809</v>
      </c>
      <c r="G7" s="107">
        <v>60492.924624908715</v>
      </c>
      <c r="H7" s="106">
        <v>18362.728340967933</v>
      </c>
      <c r="I7" s="106">
        <v>8035.5584212972171</v>
      </c>
      <c r="J7" s="106">
        <v>2899.5624045674831</v>
      </c>
      <c r="K7" s="106">
        <v>1152.2766713138153</v>
      </c>
      <c r="L7" s="106">
        <v>6302.1739361349</v>
      </c>
      <c r="M7" s="106" t="s">
        <v>1</v>
      </c>
      <c r="N7" s="106" t="s">
        <v>1</v>
      </c>
      <c r="O7" s="106" t="s">
        <v>1</v>
      </c>
      <c r="P7" s="108" t="s">
        <v>1</v>
      </c>
      <c r="Q7" s="107"/>
    </row>
    <row r="8" spans="1:17" ht="13.4" customHeight="1" x14ac:dyDescent="0.3">
      <c r="A8" s="103" t="s">
        <v>85</v>
      </c>
      <c r="B8" s="104">
        <f t="shared" si="0"/>
        <v>429526.70666437078</v>
      </c>
      <c r="C8" s="105">
        <v>27629.102901148508</v>
      </c>
      <c r="D8" s="106">
        <v>32874.135696740355</v>
      </c>
      <c r="E8" s="106">
        <v>125535.28374161852</v>
      </c>
      <c r="F8" s="108">
        <v>4964.7709274657554</v>
      </c>
      <c r="G8" s="107">
        <v>187354.71682301004</v>
      </c>
      <c r="H8" s="106">
        <v>31499.705702715266</v>
      </c>
      <c r="I8" s="106">
        <v>8237.9539268406043</v>
      </c>
      <c r="J8" s="106">
        <v>3688.2787957246233</v>
      </c>
      <c r="K8" s="106">
        <v>1044.6937529044678</v>
      </c>
      <c r="L8" s="106">
        <v>6698.0643962026152</v>
      </c>
      <c r="M8" s="106" t="s">
        <v>1</v>
      </c>
      <c r="N8" s="106" t="s">
        <v>1</v>
      </c>
      <c r="O8" s="106" t="s">
        <v>1</v>
      </c>
      <c r="P8" s="108" t="s">
        <v>1</v>
      </c>
      <c r="Q8" s="107"/>
    </row>
    <row r="9" spans="1:17" ht="13.4" customHeight="1" x14ac:dyDescent="0.3">
      <c r="A9" s="103" t="s">
        <v>86</v>
      </c>
      <c r="B9" s="104">
        <f t="shared" si="0"/>
        <v>393667.30824506521</v>
      </c>
      <c r="C9" s="105">
        <v>39068.48745269866</v>
      </c>
      <c r="D9" s="106">
        <v>1026.3467104826395</v>
      </c>
      <c r="E9" s="106">
        <v>88157.779360021232</v>
      </c>
      <c r="F9" s="108">
        <v>3803.3363858737748</v>
      </c>
      <c r="G9" s="107">
        <v>212456.94852386642</v>
      </c>
      <c r="H9" s="106">
        <v>29064.984797185156</v>
      </c>
      <c r="I9" s="106">
        <v>7817.4919006837945</v>
      </c>
      <c r="J9" s="106">
        <v>4020.9382261169749</v>
      </c>
      <c r="K9" s="106">
        <v>1058.8912235278497</v>
      </c>
      <c r="L9" s="106">
        <v>7192.1036646086441</v>
      </c>
      <c r="M9" s="106" t="s">
        <v>1</v>
      </c>
      <c r="N9" s="106" t="s">
        <v>1</v>
      </c>
      <c r="O9" s="106" t="s">
        <v>1</v>
      </c>
      <c r="P9" s="108" t="s">
        <v>1</v>
      </c>
      <c r="Q9" s="107"/>
    </row>
    <row r="10" spans="1:17" ht="13.4" customHeight="1" x14ac:dyDescent="0.3">
      <c r="A10" s="103" t="s">
        <v>87</v>
      </c>
      <c r="B10" s="104">
        <f t="shared" si="0"/>
        <v>427496.34181274776</v>
      </c>
      <c r="C10" s="105">
        <v>44407.180010622054</v>
      </c>
      <c r="D10" s="106">
        <v>7932.4867224324507</v>
      </c>
      <c r="E10" s="106">
        <v>86697.143796056567</v>
      </c>
      <c r="F10" s="108">
        <v>3557.9472535628147</v>
      </c>
      <c r="G10" s="107">
        <v>228227.33640343897</v>
      </c>
      <c r="H10" s="106">
        <v>35777.995651596626</v>
      </c>
      <c r="I10" s="106">
        <v>7749.6605257916744</v>
      </c>
      <c r="J10" s="106">
        <v>3227.8155413928166</v>
      </c>
      <c r="K10" s="106">
        <v>1058.7579499435703</v>
      </c>
      <c r="L10" s="106">
        <v>8860.0179579101095</v>
      </c>
      <c r="M10" s="106" t="s">
        <v>1</v>
      </c>
      <c r="N10" s="106" t="s">
        <v>1</v>
      </c>
      <c r="O10" s="106" t="s">
        <v>1</v>
      </c>
      <c r="P10" s="108" t="s">
        <v>1</v>
      </c>
      <c r="Q10" s="107"/>
    </row>
    <row r="11" spans="1:17" ht="13.4" customHeight="1" x14ac:dyDescent="0.3">
      <c r="A11" s="103" t="s">
        <v>88</v>
      </c>
      <c r="B11" s="104">
        <f t="shared" si="0"/>
        <v>383227.51356870576</v>
      </c>
      <c r="C11" s="105">
        <v>45373.155546703842</v>
      </c>
      <c r="D11" s="106">
        <v>6647.8547102170878</v>
      </c>
      <c r="E11" s="106">
        <v>78508.290944698922</v>
      </c>
      <c r="F11" s="108">
        <v>12941.911437324348</v>
      </c>
      <c r="G11" s="107">
        <v>178271.08782480241</v>
      </c>
      <c r="H11" s="106">
        <v>35534.51699528646</v>
      </c>
      <c r="I11" s="106">
        <v>9667.8842859988035</v>
      </c>
      <c r="J11" s="106">
        <v>4527.1743344619263</v>
      </c>
      <c r="K11" s="106">
        <v>708.59742415189532</v>
      </c>
      <c r="L11" s="106">
        <v>11047.04006506008</v>
      </c>
      <c r="M11" s="106" t="s">
        <v>1</v>
      </c>
      <c r="N11" s="106" t="s">
        <v>1</v>
      </c>
      <c r="O11" s="106" t="s">
        <v>1</v>
      </c>
      <c r="P11" s="108" t="s">
        <v>1</v>
      </c>
      <c r="Q11" s="107"/>
    </row>
    <row r="12" spans="1:17" ht="13.4" customHeight="1" x14ac:dyDescent="0.3">
      <c r="A12" s="103" t="s">
        <v>89</v>
      </c>
      <c r="B12" s="104">
        <f t="shared" si="0"/>
        <v>241407.31896172196</v>
      </c>
      <c r="C12" s="105">
        <v>44989.514704906054</v>
      </c>
      <c r="D12" s="106">
        <v>2371.6998605855406</v>
      </c>
      <c r="E12" s="106">
        <v>77112.436599614957</v>
      </c>
      <c r="F12" s="108">
        <v>7659.3914213912685</v>
      </c>
      <c r="G12" s="107">
        <v>50034.031669654178</v>
      </c>
      <c r="H12" s="106">
        <v>37561.483469428393</v>
      </c>
      <c r="I12" s="106">
        <v>8087.7337847706303</v>
      </c>
      <c r="J12" s="106">
        <v>5792.273883024629</v>
      </c>
      <c r="K12" s="106">
        <v>1009.7587134037045</v>
      </c>
      <c r="L12" s="106">
        <v>6788.9948549425744</v>
      </c>
      <c r="M12" s="106" t="s">
        <v>1</v>
      </c>
      <c r="N12" s="106" t="s">
        <v>1</v>
      </c>
      <c r="O12" s="106" t="s">
        <v>1</v>
      </c>
      <c r="P12" s="108" t="s">
        <v>1</v>
      </c>
      <c r="Q12" s="107"/>
    </row>
    <row r="13" spans="1:17" ht="13.4" customHeight="1" x14ac:dyDescent="0.3">
      <c r="A13" s="103" t="s">
        <v>90</v>
      </c>
      <c r="B13" s="104">
        <f t="shared" si="0"/>
        <v>346130.42006774322</v>
      </c>
      <c r="C13" s="105">
        <v>46063.82855340901</v>
      </c>
      <c r="D13" s="106">
        <v>6242.6646086436967</v>
      </c>
      <c r="E13" s="106">
        <v>79407.526887074288</v>
      </c>
      <c r="F13" s="108">
        <v>4729.0384040640429</v>
      </c>
      <c r="G13" s="107">
        <v>137405.02848038237</v>
      </c>
      <c r="H13" s="106">
        <v>48139.528181637128</v>
      </c>
      <c r="I13" s="106">
        <v>10816.736871805086</v>
      </c>
      <c r="J13" s="106">
        <v>3941.816172077276</v>
      </c>
      <c r="K13" s="106">
        <v>1250.2595432516762</v>
      </c>
      <c r="L13" s="106">
        <v>8133.992365398658</v>
      </c>
      <c r="M13" s="106" t="s">
        <v>1</v>
      </c>
      <c r="N13" s="106" t="s">
        <v>1</v>
      </c>
      <c r="O13" s="106" t="s">
        <v>1</v>
      </c>
      <c r="P13" s="108" t="s">
        <v>1</v>
      </c>
      <c r="Q13" s="107"/>
    </row>
    <row r="14" spans="1:17" ht="13.4" customHeight="1" x14ac:dyDescent="0.3">
      <c r="A14" s="103" t="s">
        <v>91</v>
      </c>
      <c r="B14" s="104">
        <f t="shared" si="0"/>
        <v>437855.34968900052</v>
      </c>
      <c r="C14" s="105">
        <v>47666.47659828719</v>
      </c>
      <c r="D14" s="106">
        <v>6848.0562636924915</v>
      </c>
      <c r="E14" s="106">
        <v>96460.837117440082</v>
      </c>
      <c r="F14" s="108">
        <v>7456.4023089966595</v>
      </c>
      <c r="G14" s="107">
        <v>215402.28160957302</v>
      </c>
      <c r="H14" s="106">
        <v>34831.814412799577</v>
      </c>
      <c r="I14" s="106">
        <v>16652.72644891456</v>
      </c>
      <c r="J14" s="106">
        <v>3413.1556794795192</v>
      </c>
      <c r="K14" s="106">
        <v>1075.5731262032796</v>
      </c>
      <c r="L14" s="106">
        <v>8048.0261236141541</v>
      </c>
      <c r="M14" s="106" t="s">
        <v>1</v>
      </c>
      <c r="N14" s="106" t="s">
        <v>1</v>
      </c>
      <c r="O14" s="106" t="s">
        <v>1</v>
      </c>
      <c r="P14" s="108" t="s">
        <v>1</v>
      </c>
      <c r="Q14" s="107"/>
    </row>
    <row r="15" spans="1:17" ht="13.4" customHeight="1" x14ac:dyDescent="0.3">
      <c r="A15" s="103" t="s">
        <v>92</v>
      </c>
      <c r="B15" s="104">
        <f t="shared" si="0"/>
        <v>328493.20600713108</v>
      </c>
      <c r="C15" s="105">
        <v>49981.571034986388</v>
      </c>
      <c r="D15" s="106">
        <v>2515.562869282347</v>
      </c>
      <c r="E15" s="106">
        <v>92932.027053043887</v>
      </c>
      <c r="F15" s="108">
        <v>5606.8517214642952</v>
      </c>
      <c r="G15" s="107">
        <v>111123.14260804617</v>
      </c>
      <c r="H15" s="106">
        <v>38745.084511717454</v>
      </c>
      <c r="I15" s="106">
        <v>14265.867788621124</v>
      </c>
      <c r="J15" s="106">
        <v>4027.2902144327159</v>
      </c>
      <c r="K15" s="106">
        <v>1288.9873531169089</v>
      </c>
      <c r="L15" s="106">
        <v>8006.8208524198353</v>
      </c>
      <c r="M15" s="106" t="s">
        <v>1</v>
      </c>
      <c r="N15" s="106" t="s">
        <v>1</v>
      </c>
      <c r="O15" s="106" t="s">
        <v>1</v>
      </c>
      <c r="P15" s="108" t="s">
        <v>1</v>
      </c>
      <c r="Q15" s="107"/>
    </row>
    <row r="16" spans="1:17" ht="13.4" customHeight="1" x14ac:dyDescent="0.3">
      <c r="A16" s="109" t="s">
        <v>93</v>
      </c>
      <c r="B16" s="110">
        <f t="shared" si="0"/>
        <v>436140.09787262941</v>
      </c>
      <c r="C16" s="111">
        <v>88250.00713669254</v>
      </c>
      <c r="D16" s="112">
        <v>7586.876219876518</v>
      </c>
      <c r="E16" s="112">
        <v>119936.85514173804</v>
      </c>
      <c r="F16" s="113">
        <v>7776.4110058034048</v>
      </c>
      <c r="G16" s="114">
        <v>135417.80583383131</v>
      </c>
      <c r="H16" s="112">
        <v>57591.000165969592</v>
      </c>
      <c r="I16" s="112">
        <v>8017.2209055301064</v>
      </c>
      <c r="J16" s="112">
        <v>3210.5563632742478</v>
      </c>
      <c r="K16" s="112">
        <v>1236.74115382062</v>
      </c>
      <c r="L16" s="112">
        <v>7116.6239460930756</v>
      </c>
      <c r="M16" s="112" t="s">
        <v>1</v>
      </c>
      <c r="N16" s="112" t="s">
        <v>1</v>
      </c>
      <c r="O16" s="112" t="s">
        <v>1</v>
      </c>
      <c r="P16" s="113" t="s">
        <v>1</v>
      </c>
      <c r="Q16" s="114"/>
    </row>
    <row r="17" spans="1:17" ht="13.4" customHeight="1" x14ac:dyDescent="0.3">
      <c r="A17" s="115" t="s">
        <v>94</v>
      </c>
      <c r="B17" s="104">
        <f t="shared" si="0"/>
        <v>445695.42532264488</v>
      </c>
      <c r="C17" s="116">
        <v>63482.249486822016</v>
      </c>
      <c r="D17" s="106">
        <v>4412.5293145455744</v>
      </c>
      <c r="E17" s="106">
        <v>60717.834261767246</v>
      </c>
      <c r="F17" s="106">
        <v>70485.398095000986</v>
      </c>
      <c r="G17" s="117">
        <v>204905.9820098918</v>
      </c>
      <c r="H17" s="106">
        <v>13856.305968266612</v>
      </c>
      <c r="I17" s="106">
        <v>14197.150537409545</v>
      </c>
      <c r="J17" s="106">
        <v>3019.172591781185</v>
      </c>
      <c r="K17" s="106">
        <v>1944.4019783575648</v>
      </c>
      <c r="L17" s="118">
        <v>8674.4010788023625</v>
      </c>
      <c r="M17" s="106" t="s">
        <v>1</v>
      </c>
      <c r="N17" s="106" t="s">
        <v>1</v>
      </c>
      <c r="O17" s="118" t="s">
        <v>1</v>
      </c>
      <c r="P17" s="119" t="s">
        <v>1</v>
      </c>
      <c r="Q17" s="117"/>
    </row>
    <row r="18" spans="1:17" ht="13.4" customHeight="1" x14ac:dyDescent="0.3">
      <c r="A18" s="103" t="s">
        <v>95</v>
      </c>
      <c r="B18" s="104">
        <f t="shared" si="0"/>
        <v>200729.4203269601</v>
      </c>
      <c r="C18" s="105">
        <v>45166.697157604729</v>
      </c>
      <c r="D18" s="106">
        <v>3742.8463343955391</v>
      </c>
      <c r="E18" s="106">
        <v>87936.784563831912</v>
      </c>
      <c r="F18" s="108">
        <v>12176.238809998007</v>
      </c>
      <c r="G18" s="107">
        <v>1474.7301852220526</v>
      </c>
      <c r="H18" s="106">
        <v>30140.681165770431</v>
      </c>
      <c r="I18" s="106">
        <v>9051.3519780256247</v>
      </c>
      <c r="J18" s="106">
        <v>2853.3878135165646</v>
      </c>
      <c r="K18" s="106">
        <v>1050.1282065325631</v>
      </c>
      <c r="L18" s="106">
        <v>7136.5741120626699</v>
      </c>
      <c r="M18" s="106" t="s">
        <v>1</v>
      </c>
      <c r="N18" s="106" t="s">
        <v>1</v>
      </c>
      <c r="O18" s="106" t="s">
        <v>1</v>
      </c>
      <c r="P18" s="108" t="s">
        <v>1</v>
      </c>
      <c r="Q18" s="107"/>
    </row>
    <row r="19" spans="1:17" ht="13.4" customHeight="1" x14ac:dyDescent="0.3">
      <c r="A19" s="103" t="s">
        <v>96</v>
      </c>
      <c r="B19" s="104">
        <f t="shared" si="0"/>
        <v>429976.11417214369</v>
      </c>
      <c r="C19" s="105">
        <v>37905.866444599342</v>
      </c>
      <c r="D19" s="106">
        <v>40789.303823275572</v>
      </c>
      <c r="E19" s="106">
        <v>192797.52007402244</v>
      </c>
      <c r="F19" s="108">
        <v>7196.1009669388495</v>
      </c>
      <c r="G19" s="107">
        <v>105103.35232954923</v>
      </c>
      <c r="H19" s="106">
        <v>25107.554886144859</v>
      </c>
      <c r="I19" s="106">
        <v>7702.3921071499708</v>
      </c>
      <c r="J19" s="106">
        <v>2626.1311983004712</v>
      </c>
      <c r="K19" s="106">
        <v>958.06880435504195</v>
      </c>
      <c r="L19" s="106">
        <v>9789.8235378078753</v>
      </c>
      <c r="M19" s="106" t="s">
        <v>1</v>
      </c>
      <c r="N19" s="106" t="s">
        <v>1</v>
      </c>
      <c r="O19" s="106" t="s">
        <v>1</v>
      </c>
      <c r="P19" s="108" t="s">
        <v>1</v>
      </c>
      <c r="Q19" s="107"/>
    </row>
    <row r="20" spans="1:17" ht="13.4" customHeight="1" x14ac:dyDescent="0.3">
      <c r="A20" s="103" t="s">
        <v>97</v>
      </c>
      <c r="B20" s="104">
        <f t="shared" si="0"/>
        <v>431702.93011319119</v>
      </c>
      <c r="C20" s="105">
        <v>38865.812653521869</v>
      </c>
      <c r="D20" s="106">
        <v>47317.131276306187</v>
      </c>
      <c r="E20" s="106">
        <v>139912.7222581823</v>
      </c>
      <c r="F20" s="108">
        <v>7447.079099448978</v>
      </c>
      <c r="G20" s="107">
        <v>149206.1761292571</v>
      </c>
      <c r="H20" s="106">
        <v>30477.462477594101</v>
      </c>
      <c r="I20" s="106">
        <v>10508.208137157273</v>
      </c>
      <c r="J20" s="106">
        <v>1067.5822279758345</v>
      </c>
      <c r="K20" s="106">
        <v>1215.8295342893184</v>
      </c>
      <c r="L20" s="106">
        <v>5684.9263194582754</v>
      </c>
      <c r="M20" s="106" t="s">
        <v>1</v>
      </c>
      <c r="N20" s="106" t="s">
        <v>1</v>
      </c>
      <c r="O20" s="106" t="s">
        <v>1</v>
      </c>
      <c r="P20" s="108" t="s">
        <v>1</v>
      </c>
      <c r="Q20" s="107"/>
    </row>
    <row r="21" spans="1:17" ht="13.4" customHeight="1" x14ac:dyDescent="0.3">
      <c r="A21" s="103" t="s">
        <v>98</v>
      </c>
      <c r="B21" s="104">
        <f t="shared" si="0"/>
        <v>367722.14025858056</v>
      </c>
      <c r="C21" s="105">
        <v>52038.823734979756</v>
      </c>
      <c r="D21" s="106">
        <v>1695.9301984996298</v>
      </c>
      <c r="E21" s="106">
        <v>110952.94481577375</v>
      </c>
      <c r="F21" s="108">
        <v>5447.5263350594214</v>
      </c>
      <c r="G21" s="107">
        <v>122884.69982407219</v>
      </c>
      <c r="H21" s="106">
        <v>39287.836035318338</v>
      </c>
      <c r="I21" s="106">
        <v>20499.776389497441</v>
      </c>
      <c r="J21" s="106">
        <v>6030.9607349133648</v>
      </c>
      <c r="K21" s="106">
        <v>985.1428742614354</v>
      </c>
      <c r="L21" s="106">
        <v>7898.4993162052724</v>
      </c>
      <c r="M21" s="106" t="s">
        <v>1</v>
      </c>
      <c r="N21" s="106" t="s">
        <v>1</v>
      </c>
      <c r="O21" s="106" t="s">
        <v>1</v>
      </c>
      <c r="P21" s="108" t="s">
        <v>1</v>
      </c>
      <c r="Q21" s="107"/>
    </row>
    <row r="22" spans="1:17" ht="13.4" customHeight="1" x14ac:dyDescent="0.3">
      <c r="A22" s="103" t="s">
        <v>99</v>
      </c>
      <c r="B22" s="104">
        <f t="shared" si="0"/>
        <v>291978.23086835293</v>
      </c>
      <c r="C22" s="105">
        <v>54212.954866560453</v>
      </c>
      <c r="D22" s="106">
        <v>10587.345515833507</v>
      </c>
      <c r="E22" s="106">
        <v>58904.796832636261</v>
      </c>
      <c r="F22" s="108">
        <v>7622.5121881431305</v>
      </c>
      <c r="G22" s="107">
        <v>111670.98148509592</v>
      </c>
      <c r="H22" s="106">
        <v>30446.539424417457</v>
      </c>
      <c r="I22" s="106">
        <v>3459.8299462258524</v>
      </c>
      <c r="J22" s="106">
        <v>5246.4252167562918</v>
      </c>
      <c r="K22" s="106">
        <v>894.37662816172053</v>
      </c>
      <c r="L22" s="106">
        <v>8932.4687645223385</v>
      </c>
      <c r="M22" s="106" t="s">
        <v>1</v>
      </c>
      <c r="N22" s="106" t="s">
        <v>1</v>
      </c>
      <c r="O22" s="106" t="s">
        <v>1</v>
      </c>
      <c r="P22" s="108" t="s">
        <v>1</v>
      </c>
      <c r="Q22" s="107"/>
    </row>
    <row r="23" spans="1:17" ht="13.4" customHeight="1" x14ac:dyDescent="0.3">
      <c r="A23" s="103" t="s">
        <v>100</v>
      </c>
      <c r="B23" s="104">
        <f t="shared" si="0"/>
        <v>480429.28107249556</v>
      </c>
      <c r="C23" s="105">
        <v>60380.092713602869</v>
      </c>
      <c r="D23" s="106">
        <v>10557.696290247613</v>
      </c>
      <c r="E23" s="106">
        <v>117929.83202947619</v>
      </c>
      <c r="F23" s="108">
        <v>18444.059645157016</v>
      </c>
      <c r="G23" s="107">
        <v>201420.76951702856</v>
      </c>
      <c r="H23" s="106">
        <v>37725.879678682853</v>
      </c>
      <c r="I23" s="106">
        <v>18520.891857863637</v>
      </c>
      <c r="J23" s="106">
        <v>5174.8999409148228</v>
      </c>
      <c r="K23" s="106">
        <v>914.82787127398274</v>
      </c>
      <c r="L23" s="106">
        <v>9360.3315282480235</v>
      </c>
      <c r="M23" s="106" t="s">
        <v>1</v>
      </c>
      <c r="N23" s="106" t="s">
        <v>1</v>
      </c>
      <c r="O23" s="106" t="s">
        <v>1</v>
      </c>
      <c r="P23" s="108" t="s">
        <v>1</v>
      </c>
      <c r="Q23" s="107"/>
    </row>
    <row r="24" spans="1:17" ht="13.4" customHeight="1" x14ac:dyDescent="0.3">
      <c r="A24" s="103" t="s">
        <v>101</v>
      </c>
      <c r="B24" s="104">
        <f t="shared" si="0"/>
        <v>307374.3555118501</v>
      </c>
      <c r="C24" s="105">
        <v>58763.114893115526</v>
      </c>
      <c r="D24" s="106">
        <v>3540.9477458009837</v>
      </c>
      <c r="E24" s="106">
        <v>71515.918433247032</v>
      </c>
      <c r="F24" s="108">
        <v>9401.872472283083</v>
      </c>
      <c r="G24" s="107">
        <v>101764.38676292896</v>
      </c>
      <c r="H24" s="106">
        <v>40591.521262696653</v>
      </c>
      <c r="I24" s="106">
        <v>9266.8956894376934</v>
      </c>
      <c r="J24" s="106">
        <v>4339.2772123746909</v>
      </c>
      <c r="K24" s="106">
        <v>1243.2207013875054</v>
      </c>
      <c r="L24" s="106">
        <v>6947.2003385779717</v>
      </c>
      <c r="M24" s="106" t="s">
        <v>1</v>
      </c>
      <c r="N24" s="106" t="s">
        <v>1</v>
      </c>
      <c r="O24" s="106" t="s">
        <v>1</v>
      </c>
      <c r="P24" s="108" t="s">
        <v>1</v>
      </c>
      <c r="Q24" s="107"/>
    </row>
    <row r="25" spans="1:17" ht="13.4" customHeight="1" x14ac:dyDescent="0.3">
      <c r="A25" s="103" t="s">
        <v>102</v>
      </c>
      <c r="B25" s="104">
        <f t="shared" si="0"/>
        <v>342364.60810661886</v>
      </c>
      <c r="C25" s="105">
        <v>57499.579064263475</v>
      </c>
      <c r="D25" s="106">
        <v>9377.9527819823325</v>
      </c>
      <c r="E25" s="106">
        <v>84309.930212109131</v>
      </c>
      <c r="F25" s="108">
        <v>7282.1555838810291</v>
      </c>
      <c r="G25" s="107">
        <v>114782.85954225586</v>
      </c>
      <c r="H25" s="106">
        <v>40296.299359357363</v>
      </c>
      <c r="I25" s="106">
        <v>11836.174189736443</v>
      </c>
      <c r="J25" s="106">
        <v>4352.6479758348287</v>
      </c>
      <c r="K25" s="106">
        <v>1190.7871771891389</v>
      </c>
      <c r="L25" s="106">
        <v>11436.222220009293</v>
      </c>
      <c r="M25" s="106" t="s">
        <v>1</v>
      </c>
      <c r="N25" s="106" t="s">
        <v>1</v>
      </c>
      <c r="O25" s="106" t="s">
        <v>1</v>
      </c>
      <c r="P25" s="108" t="s">
        <v>1</v>
      </c>
      <c r="Q25" s="107"/>
    </row>
    <row r="26" spans="1:17" ht="13.4" customHeight="1" x14ac:dyDescent="0.3">
      <c r="A26" s="103" t="s">
        <v>103</v>
      </c>
      <c r="B26" s="104">
        <f t="shared" si="0"/>
        <v>476044.84953196568</v>
      </c>
      <c r="C26" s="105">
        <v>58767.66456217222</v>
      </c>
      <c r="D26" s="106">
        <v>9521.5685281816368</v>
      </c>
      <c r="E26" s="106">
        <v>88705.986324769299</v>
      </c>
      <c r="F26" s="108">
        <v>9107.3315143065756</v>
      </c>
      <c r="G26" s="107">
        <v>240520.91252605719</v>
      </c>
      <c r="H26" s="106">
        <v>44898.917821815056</v>
      </c>
      <c r="I26" s="106">
        <v>12811.23181769899</v>
      </c>
      <c r="J26" s="106">
        <v>3086.0959237867605</v>
      </c>
      <c r="K26" s="106">
        <v>1086.7518123879702</v>
      </c>
      <c r="L26" s="106">
        <v>7538.3887007900112</v>
      </c>
      <c r="M26" s="106" t="s">
        <v>1</v>
      </c>
      <c r="N26" s="106" t="s">
        <v>1</v>
      </c>
      <c r="O26" s="106" t="s">
        <v>1</v>
      </c>
      <c r="P26" s="108" t="s">
        <v>1</v>
      </c>
      <c r="Q26" s="107"/>
    </row>
    <row r="27" spans="1:17" ht="13.4" customHeight="1" x14ac:dyDescent="0.3">
      <c r="A27" s="103" t="s">
        <v>104</v>
      </c>
      <c r="B27" s="104">
        <f t="shared" si="0"/>
        <v>342741.24216855865</v>
      </c>
      <c r="C27" s="105">
        <v>64148.974847971804</v>
      </c>
      <c r="D27" s="106">
        <v>3134.153725021572</v>
      </c>
      <c r="E27" s="106">
        <v>65596.453487021179</v>
      </c>
      <c r="F27" s="108">
        <v>6902.4668668259947</v>
      </c>
      <c r="G27" s="107">
        <v>150167.12642103163</v>
      </c>
      <c r="H27" s="106">
        <v>29891.300793334685</v>
      </c>
      <c r="I27" s="106">
        <v>7068.3108006373341</v>
      </c>
      <c r="J27" s="106">
        <v>3389.8685673504619</v>
      </c>
      <c r="K27" s="106">
        <v>1133.5014638518221</v>
      </c>
      <c r="L27" s="106">
        <v>11309.085195512185</v>
      </c>
      <c r="M27" s="106" t="s">
        <v>1</v>
      </c>
      <c r="N27" s="106" t="s">
        <v>1</v>
      </c>
      <c r="O27" s="106" t="s">
        <v>1</v>
      </c>
      <c r="P27" s="108" t="s">
        <v>1</v>
      </c>
      <c r="Q27" s="107"/>
    </row>
    <row r="28" spans="1:17" ht="13.4" customHeight="1" x14ac:dyDescent="0.3">
      <c r="A28" s="109" t="s">
        <v>105</v>
      </c>
      <c r="B28" s="110">
        <f t="shared" si="0"/>
        <v>369876.95209586393</v>
      </c>
      <c r="C28" s="111">
        <v>83421.705871340368</v>
      </c>
      <c r="D28" s="112">
        <v>12501.678395737914</v>
      </c>
      <c r="E28" s="112">
        <v>74560.771440616081</v>
      </c>
      <c r="F28" s="113">
        <v>6186.35554836355</v>
      </c>
      <c r="G28" s="114">
        <v>111981.67120892234</v>
      </c>
      <c r="H28" s="112">
        <v>49149.640806280288</v>
      </c>
      <c r="I28" s="112">
        <v>21107.339032065327</v>
      </c>
      <c r="J28" s="112">
        <v>2173.6855606452928</v>
      </c>
      <c r="K28" s="112">
        <v>1253.7611959768972</v>
      </c>
      <c r="L28" s="112">
        <v>7540.3430359158183</v>
      </c>
      <c r="M28" s="112" t="s">
        <v>1</v>
      </c>
      <c r="N28" s="112" t="s">
        <v>1</v>
      </c>
      <c r="O28" s="112" t="s">
        <v>1</v>
      </c>
      <c r="P28" s="113" t="s">
        <v>1</v>
      </c>
      <c r="Q28" s="114"/>
    </row>
    <row r="29" spans="1:17" ht="13.4" customHeight="1" x14ac:dyDescent="0.3">
      <c r="A29" s="115" t="s">
        <v>106</v>
      </c>
      <c r="B29" s="104">
        <f t="shared" si="0"/>
        <v>492449.6085032862</v>
      </c>
      <c r="C29" s="116">
        <v>83713.818290845113</v>
      </c>
      <c r="D29" s="106">
        <v>5093.1597248224134</v>
      </c>
      <c r="E29" s="106">
        <v>47560.604062271792</v>
      </c>
      <c r="F29" s="106">
        <v>62473.680217088229</v>
      </c>
      <c r="G29" s="117">
        <v>252739.66730398987</v>
      </c>
      <c r="H29" s="106">
        <v>14797.322483569009</v>
      </c>
      <c r="I29" s="106">
        <v>12029.030359490143</v>
      </c>
      <c r="J29" s="106">
        <v>2390.0870942043416</v>
      </c>
      <c r="K29" s="106">
        <v>1496.9419737104161</v>
      </c>
      <c r="L29" s="118">
        <v>10155.296993294827</v>
      </c>
      <c r="M29" s="106" t="s">
        <v>1</v>
      </c>
      <c r="N29" s="106" t="s">
        <v>1</v>
      </c>
      <c r="O29" s="118" t="s">
        <v>1</v>
      </c>
      <c r="P29" s="119" t="s">
        <v>1</v>
      </c>
      <c r="Q29" s="117"/>
    </row>
    <row r="30" spans="1:17" ht="13.4" customHeight="1" x14ac:dyDescent="0.3">
      <c r="A30" s="103" t="s">
        <v>107</v>
      </c>
      <c r="B30" s="104">
        <f t="shared" si="0"/>
        <v>251488.60594237529</v>
      </c>
      <c r="C30" s="105">
        <v>58582.636668658299</v>
      </c>
      <c r="D30" s="106">
        <v>3543.5555105224721</v>
      </c>
      <c r="E30" s="106">
        <v>60934.23811192991</v>
      </c>
      <c r="F30" s="108">
        <v>4851.1231637124092</v>
      </c>
      <c r="G30" s="107">
        <v>79282.861746995899</v>
      </c>
      <c r="H30" s="106">
        <v>29309.041230830509</v>
      </c>
      <c r="I30" s="106">
        <v>4158.8318080727604</v>
      </c>
      <c r="J30" s="106">
        <v>2419.8521675629022</v>
      </c>
      <c r="K30" s="106">
        <v>1258.2052048064797</v>
      </c>
      <c r="L30" s="106">
        <v>7148.2603292836748</v>
      </c>
      <c r="M30" s="106" t="s">
        <v>1</v>
      </c>
      <c r="N30" s="106" t="s">
        <v>1</v>
      </c>
      <c r="O30" s="106" t="s">
        <v>1</v>
      </c>
      <c r="P30" s="108" t="s">
        <v>1</v>
      </c>
      <c r="Q30" s="107"/>
    </row>
    <row r="31" spans="1:17" ht="13.4" customHeight="1" x14ac:dyDescent="0.3">
      <c r="A31" s="103" t="s">
        <v>108</v>
      </c>
      <c r="B31" s="104">
        <f t="shared" si="0"/>
        <v>364283.48954457941</v>
      </c>
      <c r="C31" s="105">
        <v>49718.808555400668</v>
      </c>
      <c r="D31" s="106">
        <v>40418.139345415919</v>
      </c>
      <c r="E31" s="106">
        <v>118336.87271692224</v>
      </c>
      <c r="F31" s="108">
        <v>5844.2694227577549</v>
      </c>
      <c r="G31" s="107">
        <v>94357.977210714991</v>
      </c>
      <c r="H31" s="106">
        <v>37788.165395339565</v>
      </c>
      <c r="I31" s="106">
        <v>7965.7059115050133</v>
      </c>
      <c r="J31" s="106">
        <v>2116.4695877315276</v>
      </c>
      <c r="K31" s="106">
        <v>940.3357863639377</v>
      </c>
      <c r="L31" s="106">
        <v>6796.7456124278042</v>
      </c>
      <c r="M31" s="106" t="s">
        <v>1</v>
      </c>
      <c r="N31" s="106" t="s">
        <v>1</v>
      </c>
      <c r="O31" s="106" t="s">
        <v>1</v>
      </c>
      <c r="P31" s="108" t="s">
        <v>1</v>
      </c>
      <c r="Q31" s="107"/>
    </row>
    <row r="32" spans="1:17" ht="13.4" customHeight="1" x14ac:dyDescent="0.3">
      <c r="A32" s="103" t="s">
        <v>109</v>
      </c>
      <c r="B32" s="104">
        <f t="shared" si="0"/>
        <v>443650.71468631754</v>
      </c>
      <c r="C32" s="105">
        <v>55391.444778596568</v>
      </c>
      <c r="D32" s="106">
        <v>58892.991351656368</v>
      </c>
      <c r="E32" s="106">
        <v>67336.826288919838</v>
      </c>
      <c r="F32" s="108">
        <v>9943.067971519602</v>
      </c>
      <c r="G32" s="107">
        <v>197325.29375688784</v>
      </c>
      <c r="H32" s="106">
        <v>32031.54434740754</v>
      </c>
      <c r="I32" s="106">
        <v>11972.657774347736</v>
      </c>
      <c r="J32" s="106">
        <v>3241.5482506804742</v>
      </c>
      <c r="K32" s="106">
        <v>873.55343225121169</v>
      </c>
      <c r="L32" s="106">
        <v>6641.7867340503208</v>
      </c>
      <c r="M32" s="106" t="s">
        <v>1</v>
      </c>
      <c r="N32" s="106" t="s">
        <v>1</v>
      </c>
      <c r="O32" s="106" t="s">
        <v>1</v>
      </c>
      <c r="P32" s="108" t="s">
        <v>1</v>
      </c>
      <c r="Q32" s="107"/>
    </row>
    <row r="33" spans="1:17" ht="13.4" customHeight="1" x14ac:dyDescent="0.3">
      <c r="A33" s="103" t="s">
        <v>110</v>
      </c>
      <c r="B33" s="104">
        <f t="shared" si="0"/>
        <v>246215.71453063792</v>
      </c>
      <c r="C33" s="105">
        <v>63309.410462059321</v>
      </c>
      <c r="D33" s="106">
        <v>-947.992022837435</v>
      </c>
      <c r="E33" s="106">
        <v>-15306.60136526584</v>
      </c>
      <c r="F33" s="108">
        <v>5555.212596760276</v>
      </c>
      <c r="G33" s="107">
        <v>129807.41637588787</v>
      </c>
      <c r="H33" s="106">
        <v>33168.261000464729</v>
      </c>
      <c r="I33" s="106">
        <v>14899.348838212845</v>
      </c>
      <c r="J33" s="106">
        <v>3213.458925844785</v>
      </c>
      <c r="K33" s="106">
        <v>974.34710383057802</v>
      </c>
      <c r="L33" s="106">
        <v>11542.852615680806</v>
      </c>
      <c r="M33" s="106" t="s">
        <v>1</v>
      </c>
      <c r="N33" s="106" t="s">
        <v>1</v>
      </c>
      <c r="O33" s="106" t="s">
        <v>1</v>
      </c>
      <c r="P33" s="108" t="s">
        <v>1</v>
      </c>
      <c r="Q33" s="107"/>
    </row>
    <row r="34" spans="1:17" ht="13.4" customHeight="1" x14ac:dyDescent="0.3">
      <c r="A34" s="103" t="s">
        <v>111</v>
      </c>
      <c r="B34" s="104">
        <f t="shared" si="0"/>
        <v>329019.20357797248</v>
      </c>
      <c r="C34" s="105">
        <v>70346.911772555279</v>
      </c>
      <c r="D34" s="106">
        <v>11814.3202124411</v>
      </c>
      <c r="E34" s="106">
        <v>57118.377377348435</v>
      </c>
      <c r="F34" s="108">
        <v>10944.412989444343</v>
      </c>
      <c r="G34" s="107">
        <v>114661.82611564762</v>
      </c>
      <c r="H34" s="106">
        <v>39837.502625638983</v>
      </c>
      <c r="I34" s="106">
        <v>10516.328568678213</v>
      </c>
      <c r="J34" s="106">
        <v>3918.8026289583754</v>
      </c>
      <c r="K34" s="106">
        <v>865.60163314080899</v>
      </c>
      <c r="L34" s="106">
        <v>8995.1196541193658</v>
      </c>
      <c r="M34" s="106" t="s">
        <v>1</v>
      </c>
      <c r="N34" s="106" t="s">
        <v>1</v>
      </c>
      <c r="O34" s="106" t="s">
        <v>1</v>
      </c>
      <c r="P34" s="108" t="s">
        <v>1</v>
      </c>
      <c r="Q34" s="107"/>
    </row>
    <row r="35" spans="1:17" ht="13.4" customHeight="1" x14ac:dyDescent="0.3">
      <c r="A35" s="103" t="s">
        <v>112</v>
      </c>
      <c r="B35" s="104">
        <f t="shared" si="0"/>
        <v>427202.98937927367</v>
      </c>
      <c r="C35" s="105">
        <v>77659.00115116511</v>
      </c>
      <c r="D35" s="106">
        <v>11697.587625307042</v>
      </c>
      <c r="E35" s="106">
        <v>85787.462579499435</v>
      </c>
      <c r="F35" s="108">
        <v>18701.946464847635</v>
      </c>
      <c r="G35" s="107">
        <v>178421.9020092279</v>
      </c>
      <c r="H35" s="106">
        <v>26333.871069839992</v>
      </c>
      <c r="I35" s="106">
        <v>17496.083939454293</v>
      </c>
      <c r="J35" s="106">
        <v>3940.0877116112342</v>
      </c>
      <c r="K35" s="106">
        <v>915.67078271260709</v>
      </c>
      <c r="L35" s="106">
        <v>6249.3760456084447</v>
      </c>
      <c r="M35" s="106" t="s">
        <v>1</v>
      </c>
      <c r="N35" s="106" t="s">
        <v>1</v>
      </c>
      <c r="O35" s="106" t="s">
        <v>1</v>
      </c>
      <c r="P35" s="108" t="s">
        <v>1</v>
      </c>
      <c r="Q35" s="107"/>
    </row>
    <row r="36" spans="1:17" ht="13.4" customHeight="1" x14ac:dyDescent="0.3">
      <c r="A36" s="103" t="s">
        <v>113</v>
      </c>
      <c r="B36" s="104">
        <f t="shared" si="0"/>
        <v>334634.0112002918</v>
      </c>
      <c r="C36" s="105">
        <v>71531.625619066559</v>
      </c>
      <c r="D36" s="106">
        <v>2923.6395515501526</v>
      </c>
      <c r="E36" s="106">
        <v>50938.750989510714</v>
      </c>
      <c r="F36" s="108">
        <v>10477.249745070709</v>
      </c>
      <c r="G36" s="107">
        <v>132254.03826063842</v>
      </c>
      <c r="H36" s="106">
        <v>44745.922050720328</v>
      </c>
      <c r="I36" s="106">
        <v>3057.4877554271961</v>
      </c>
      <c r="J36" s="106">
        <v>3266.474958507597</v>
      </c>
      <c r="K36" s="106">
        <v>910.10849100444818</v>
      </c>
      <c r="L36" s="106">
        <v>14528.713778795724</v>
      </c>
      <c r="M36" s="106" t="s">
        <v>1</v>
      </c>
      <c r="N36" s="106" t="s">
        <v>1</v>
      </c>
      <c r="O36" s="106" t="s">
        <v>1</v>
      </c>
      <c r="P36" s="108" t="s">
        <v>1</v>
      </c>
      <c r="Q36" s="107"/>
    </row>
    <row r="37" spans="1:17" ht="13.4" customHeight="1" x14ac:dyDescent="0.3">
      <c r="A37" s="103" t="s">
        <v>114</v>
      </c>
      <c r="B37" s="104">
        <f t="shared" si="0"/>
        <v>389131.79159032111</v>
      </c>
      <c r="C37" s="105">
        <v>67456.295132775806</v>
      </c>
      <c r="D37" s="106">
        <v>12230.923710084317</v>
      </c>
      <c r="E37" s="106">
        <v>99217.07688707432</v>
      </c>
      <c r="F37" s="108">
        <v>8748.7174015800319</v>
      </c>
      <c r="G37" s="107">
        <v>133524.43887240285</v>
      </c>
      <c r="H37" s="106">
        <v>43484.655161654409</v>
      </c>
      <c r="I37" s="106">
        <v>12523.673071101382</v>
      </c>
      <c r="J37" s="106">
        <v>4220.3827902808207</v>
      </c>
      <c r="K37" s="106">
        <v>1031.0009128327688</v>
      </c>
      <c r="L37" s="106">
        <v>6694.6276505344222</v>
      </c>
      <c r="M37" s="106" t="s">
        <v>1</v>
      </c>
      <c r="N37" s="106" t="s">
        <v>1</v>
      </c>
      <c r="O37" s="106" t="s">
        <v>1</v>
      </c>
      <c r="P37" s="108" t="s">
        <v>1</v>
      </c>
      <c r="Q37" s="107"/>
    </row>
    <row r="38" spans="1:17" ht="13.4" customHeight="1" x14ac:dyDescent="0.3">
      <c r="A38" s="103" t="s">
        <v>115</v>
      </c>
      <c r="B38" s="104">
        <f t="shared" si="0"/>
        <v>443136.95918276621</v>
      </c>
      <c r="C38" s="105">
        <v>75611.191869813381</v>
      </c>
      <c r="D38" s="106">
        <v>10422.464568811003</v>
      </c>
      <c r="E38" s="106">
        <v>76352.718475403351</v>
      </c>
      <c r="F38" s="108">
        <v>10125.050890260885</v>
      </c>
      <c r="G38" s="107">
        <v>199098.11786463569</v>
      </c>
      <c r="H38" s="106">
        <v>39749.392940981124</v>
      </c>
      <c r="I38" s="106">
        <v>13008.788176989972</v>
      </c>
      <c r="J38" s="106">
        <v>3041.5097278098688</v>
      </c>
      <c r="K38" s="106">
        <v>1195.7696093075754</v>
      </c>
      <c r="L38" s="106">
        <v>14531.955058753239</v>
      </c>
      <c r="M38" s="106" t="s">
        <v>1</v>
      </c>
      <c r="N38" s="106" t="s">
        <v>1</v>
      </c>
      <c r="O38" s="106" t="s">
        <v>1</v>
      </c>
      <c r="P38" s="108" t="s">
        <v>1</v>
      </c>
      <c r="Q38" s="107"/>
    </row>
    <row r="39" spans="1:17" ht="13.4" customHeight="1" x14ac:dyDescent="0.3">
      <c r="A39" s="103" t="s">
        <v>116</v>
      </c>
      <c r="B39" s="104">
        <f t="shared" si="0"/>
        <v>334634.61350892845</v>
      </c>
      <c r="C39" s="105">
        <v>78160.426516298146</v>
      </c>
      <c r="D39" s="106">
        <v>4063.7160120825715</v>
      </c>
      <c r="E39" s="106">
        <v>52521.881263028466</v>
      </c>
      <c r="F39" s="108">
        <v>9936.7992684060355</v>
      </c>
      <c r="G39" s="107">
        <v>139034.48272289659</v>
      </c>
      <c r="H39" s="106">
        <v>41916.393095664964</v>
      </c>
      <c r="I39" s="106">
        <v>-1468.9919796853251</v>
      </c>
      <c r="J39" s="106">
        <v>2500.2328433910884</v>
      </c>
      <c r="K39" s="106">
        <v>1165.0731162451038</v>
      </c>
      <c r="L39" s="106">
        <v>6804.6006506008125</v>
      </c>
      <c r="M39" s="106" t="s">
        <v>1</v>
      </c>
      <c r="N39" s="106" t="s">
        <v>1</v>
      </c>
      <c r="O39" s="106" t="s">
        <v>1</v>
      </c>
      <c r="P39" s="108" t="s">
        <v>1</v>
      </c>
      <c r="Q39" s="107"/>
    </row>
    <row r="40" spans="1:17" ht="13.4" customHeight="1" x14ac:dyDescent="0.3">
      <c r="A40" s="109" t="s">
        <v>117</v>
      </c>
      <c r="B40" s="110">
        <f t="shared" si="0"/>
        <v>516666.54885182274</v>
      </c>
      <c r="C40" s="111">
        <v>99219.671666998605</v>
      </c>
      <c r="D40" s="112">
        <v>15705.217714266744</v>
      </c>
      <c r="E40" s="112">
        <v>108349.65902409879</v>
      </c>
      <c r="F40" s="113">
        <v>29965.284672376019</v>
      </c>
      <c r="G40" s="114">
        <v>173005.15506572434</v>
      </c>
      <c r="H40" s="112">
        <v>61133.465161986322</v>
      </c>
      <c r="I40" s="112">
        <v>16504.567576511996</v>
      </c>
      <c r="J40" s="112">
        <v>1778.0881371572709</v>
      </c>
      <c r="K40" s="112">
        <v>992.62491203611626</v>
      </c>
      <c r="L40" s="112">
        <v>10012.814920666529</v>
      </c>
      <c r="M40" s="112" t="s">
        <v>1</v>
      </c>
      <c r="N40" s="112" t="s">
        <v>1</v>
      </c>
      <c r="O40" s="112" t="s">
        <v>1</v>
      </c>
      <c r="P40" s="113" t="s">
        <v>1</v>
      </c>
      <c r="Q40" s="114"/>
    </row>
    <row r="41" spans="1:17" ht="13.4" customHeight="1" x14ac:dyDescent="0.3">
      <c r="A41" s="103" t="s">
        <v>118</v>
      </c>
      <c r="B41" s="104">
        <f t="shared" si="0"/>
        <v>459827.93086171406</v>
      </c>
      <c r="C41" s="105">
        <v>103635.06308968997</v>
      </c>
      <c r="D41" s="106">
        <v>5576.5685471021707</v>
      </c>
      <c r="E41" s="106">
        <v>42184.366905330942</v>
      </c>
      <c r="F41" s="108">
        <v>71876.804316205264</v>
      </c>
      <c r="G41" s="107">
        <v>205209.53533791407</v>
      </c>
      <c r="H41" s="106">
        <v>7745.9965876651395</v>
      </c>
      <c r="I41" s="106">
        <v>10044.74210615415</v>
      </c>
      <c r="J41" s="106">
        <v>2488.1340104892779</v>
      </c>
      <c r="K41" s="106">
        <v>2118.8107033791412</v>
      </c>
      <c r="L41" s="106">
        <v>8947.9092577839729</v>
      </c>
      <c r="M41" s="106" t="s">
        <v>1</v>
      </c>
      <c r="N41" s="106" t="s">
        <v>1</v>
      </c>
      <c r="O41" s="106" t="s">
        <v>1</v>
      </c>
      <c r="P41" s="108" t="s">
        <v>1</v>
      </c>
      <c r="Q41" s="107"/>
    </row>
    <row r="42" spans="1:17" ht="13.4" customHeight="1" x14ac:dyDescent="0.3">
      <c r="A42" s="103" t="s">
        <v>119</v>
      </c>
      <c r="B42" s="104">
        <f t="shared" si="0"/>
        <v>253739.19675894568</v>
      </c>
      <c r="C42" s="105">
        <v>70612.357002589095</v>
      </c>
      <c r="D42" s="106">
        <v>4628.4538601208269</v>
      </c>
      <c r="E42" s="106">
        <v>59999.081170417572</v>
      </c>
      <c r="F42" s="108">
        <v>11266.077733519225</v>
      </c>
      <c r="G42" s="107">
        <v>44795.570326960056</v>
      </c>
      <c r="H42" s="106">
        <v>34482.611031998938</v>
      </c>
      <c r="I42" s="106">
        <v>12982.038453163379</v>
      </c>
      <c r="J42" s="106">
        <v>2489.7219936267675</v>
      </c>
      <c r="K42" s="106">
        <v>861.93806844586061</v>
      </c>
      <c r="L42" s="106">
        <v>11621.347118103964</v>
      </c>
      <c r="M42" s="106" t="s">
        <v>1</v>
      </c>
      <c r="N42" s="106" t="s">
        <v>1</v>
      </c>
      <c r="O42" s="106" t="s">
        <v>1</v>
      </c>
      <c r="P42" s="108" t="s">
        <v>1</v>
      </c>
      <c r="Q42" s="107"/>
    </row>
    <row r="43" spans="1:17" ht="13.4" customHeight="1" x14ac:dyDescent="0.3">
      <c r="A43" s="103" t="s">
        <v>120</v>
      </c>
      <c r="B43" s="104">
        <f t="shared" si="0"/>
        <v>504690.49350229034</v>
      </c>
      <c r="C43" s="105">
        <v>59527.818547766066</v>
      </c>
      <c r="D43" s="106">
        <v>58721.488789085837</v>
      </c>
      <c r="E43" s="106">
        <v>175022.39515036842</v>
      </c>
      <c r="F43" s="108">
        <v>13560.27591382858</v>
      </c>
      <c r="G43" s="107">
        <v>122555.50685354848</v>
      </c>
      <c r="H43" s="106">
        <v>38894.076123614155</v>
      </c>
      <c r="I43" s="106">
        <v>22276.73937794596</v>
      </c>
      <c r="J43" s="106">
        <v>2082.9581006439621</v>
      </c>
      <c r="K43" s="106">
        <v>864.82354776604927</v>
      </c>
      <c r="L43" s="106">
        <v>11184.411097722897</v>
      </c>
      <c r="M43" s="106" t="s">
        <v>1</v>
      </c>
      <c r="N43" s="106" t="s">
        <v>1</v>
      </c>
      <c r="O43" s="106" t="s">
        <v>1</v>
      </c>
      <c r="P43" s="108" t="s">
        <v>1</v>
      </c>
      <c r="Q43" s="107"/>
    </row>
    <row r="44" spans="1:17" ht="13.4" customHeight="1" x14ac:dyDescent="0.3">
      <c r="A44" s="103" t="s">
        <v>121</v>
      </c>
      <c r="B44" s="104">
        <f t="shared" si="0"/>
        <v>466448.89974407497</v>
      </c>
      <c r="C44" s="105">
        <v>66034.784872867313</v>
      </c>
      <c r="D44" s="106">
        <v>39117.803095664858</v>
      </c>
      <c r="E44" s="106">
        <v>76701.19476930231</v>
      </c>
      <c r="F44" s="108">
        <v>17657.717876585011</v>
      </c>
      <c r="G44" s="107">
        <v>206167.5049332802</v>
      </c>
      <c r="H44" s="106">
        <v>44199.622483900937</v>
      </c>
      <c r="I44" s="106">
        <v>4154.5974746066486</v>
      </c>
      <c r="J44" s="106">
        <v>2221.973245701387</v>
      </c>
      <c r="K44" s="106">
        <v>1023.6227212374696</v>
      </c>
      <c r="L44" s="106">
        <v>9170.0782709287614</v>
      </c>
      <c r="M44" s="106" t="s">
        <v>1</v>
      </c>
      <c r="N44" s="106" t="s">
        <v>1</v>
      </c>
      <c r="O44" s="106" t="s">
        <v>1</v>
      </c>
      <c r="P44" s="108" t="s">
        <v>1</v>
      </c>
      <c r="Q44" s="107"/>
    </row>
    <row r="45" spans="1:17" ht="13.4" customHeight="1" x14ac:dyDescent="0.3">
      <c r="A45" s="103" t="s">
        <v>122</v>
      </c>
      <c r="B45" s="104">
        <f t="shared" si="0"/>
        <v>312133.75937097525</v>
      </c>
      <c r="C45" s="105">
        <v>78711.213619464863</v>
      </c>
      <c r="D45" s="106">
        <v>-2653.9105925114409</v>
      </c>
      <c r="E45" s="106">
        <v>28061.109872203418</v>
      </c>
      <c r="F45" s="108">
        <v>16283.243365199489</v>
      </c>
      <c r="G45" s="107">
        <v>129904.7397351126</v>
      </c>
      <c r="H45" s="106">
        <v>33607.343716391173</v>
      </c>
      <c r="I45" s="106">
        <v>9294.390433180637</v>
      </c>
      <c r="J45" s="106">
        <v>3080.880934740755</v>
      </c>
      <c r="K45" s="106">
        <v>797.76570072362733</v>
      </c>
      <c r="L45" s="106">
        <v>15046.98258647016</v>
      </c>
      <c r="M45" s="106" t="s">
        <v>1</v>
      </c>
      <c r="N45" s="106" t="s">
        <v>1</v>
      </c>
      <c r="O45" s="106" t="s">
        <v>1</v>
      </c>
      <c r="P45" s="108" t="s">
        <v>1</v>
      </c>
      <c r="Q45" s="107"/>
    </row>
    <row r="46" spans="1:17" ht="13.4" customHeight="1" x14ac:dyDescent="0.3">
      <c r="A46" s="103" t="s">
        <v>123</v>
      </c>
      <c r="B46" s="104">
        <f t="shared" si="0"/>
        <v>355345.6156745003</v>
      </c>
      <c r="C46" s="105">
        <v>82664.999696939514</v>
      </c>
      <c r="D46" s="106">
        <v>12883.712723229102</v>
      </c>
      <c r="E46" s="106">
        <v>71314.075025227328</v>
      </c>
      <c r="F46" s="108">
        <v>15963.64985228707</v>
      </c>
      <c r="G46" s="107">
        <v>119009.97948283865</v>
      </c>
      <c r="H46" s="106">
        <v>30826.587590785373</v>
      </c>
      <c r="I46" s="106">
        <v>7073.5403677886252</v>
      </c>
      <c r="J46" s="106">
        <v>3085.2026754298618</v>
      </c>
      <c r="K46" s="106">
        <v>860.82668791077413</v>
      </c>
      <c r="L46" s="106">
        <v>11663.041572063998</v>
      </c>
      <c r="M46" s="106" t="s">
        <v>1</v>
      </c>
      <c r="N46" s="106" t="s">
        <v>1</v>
      </c>
      <c r="O46" s="106" t="s">
        <v>1</v>
      </c>
      <c r="P46" s="108" t="s">
        <v>1</v>
      </c>
      <c r="Q46" s="107"/>
    </row>
    <row r="47" spans="1:17" ht="13.4" customHeight="1" x14ac:dyDescent="0.3">
      <c r="A47" s="103" t="s">
        <v>124</v>
      </c>
      <c r="B47" s="104">
        <f t="shared" si="0"/>
        <v>466502.33876219875</v>
      </c>
      <c r="C47" s="105">
        <v>88849.764855274523</v>
      </c>
      <c r="D47" s="106">
        <v>11400.455158998877</v>
      </c>
      <c r="E47" s="106">
        <v>74348.845424218292</v>
      </c>
      <c r="F47" s="108">
        <v>24396.808748257299</v>
      </c>
      <c r="G47" s="107">
        <v>200227.42020547041</v>
      </c>
      <c r="H47" s="106">
        <v>30645.447707959873</v>
      </c>
      <c r="I47" s="106">
        <v>17217.482921396808</v>
      </c>
      <c r="J47" s="106">
        <v>2758.104779924317</v>
      </c>
      <c r="K47" s="106">
        <v>930.14081690234354</v>
      </c>
      <c r="L47" s="106">
        <v>15727.868143796053</v>
      </c>
      <c r="M47" s="106" t="s">
        <v>1</v>
      </c>
      <c r="N47" s="106" t="s">
        <v>1</v>
      </c>
      <c r="O47" s="106" t="s">
        <v>1</v>
      </c>
      <c r="P47" s="108" t="s">
        <v>1</v>
      </c>
      <c r="Q47" s="107"/>
    </row>
    <row r="48" spans="1:17" ht="13.4" customHeight="1" x14ac:dyDescent="0.3">
      <c r="A48" s="103" t="s">
        <v>125</v>
      </c>
      <c r="B48" s="104">
        <f t="shared" si="0"/>
        <v>324541.81708922499</v>
      </c>
      <c r="C48" s="105">
        <v>80403.412806545748</v>
      </c>
      <c r="D48" s="106">
        <v>4570.4083588926514</v>
      </c>
      <c r="E48" s="106">
        <v>65743.167236938185</v>
      </c>
      <c r="F48" s="108">
        <v>16897.087939985417</v>
      </c>
      <c r="G48" s="107">
        <v>93238.601719112878</v>
      </c>
      <c r="H48" s="106">
        <v>41000.342242581159</v>
      </c>
      <c r="I48" s="106">
        <v>7383.4991037641857</v>
      </c>
      <c r="J48" s="106">
        <v>4147.283987253536</v>
      </c>
      <c r="K48" s="106">
        <v>952.85311524928693</v>
      </c>
      <c r="L48" s="106">
        <v>10205.16057890195</v>
      </c>
      <c r="M48" s="106" t="s">
        <v>1</v>
      </c>
      <c r="N48" s="106" t="s">
        <v>1</v>
      </c>
      <c r="O48" s="106" t="s">
        <v>1</v>
      </c>
      <c r="P48" s="108" t="s">
        <v>1</v>
      </c>
      <c r="Q48" s="107"/>
    </row>
    <row r="49" spans="1:17" ht="13.4" customHeight="1" x14ac:dyDescent="0.3">
      <c r="A49" s="103" t="s">
        <v>126</v>
      </c>
      <c r="B49" s="104">
        <f t="shared" si="0"/>
        <v>452138.2931832968</v>
      </c>
      <c r="C49" s="105">
        <v>75725.214591382915</v>
      </c>
      <c r="D49" s="106">
        <v>12601.319582088563</v>
      </c>
      <c r="E49" s="106">
        <v>71325.089490805389</v>
      </c>
      <c r="F49" s="108">
        <v>12486.197183164049</v>
      </c>
      <c r="G49" s="107">
        <v>204306.22793699789</v>
      </c>
      <c r="H49" s="106">
        <v>44714.910114187078</v>
      </c>
      <c r="I49" s="106">
        <v>11395.825795326291</v>
      </c>
      <c r="J49" s="106">
        <v>2732.4633008032915</v>
      </c>
      <c r="K49" s="106">
        <v>995.58987087565504</v>
      </c>
      <c r="L49" s="106">
        <v>15855.455317665799</v>
      </c>
      <c r="M49" s="106" t="s">
        <v>1</v>
      </c>
      <c r="N49" s="106" t="s">
        <v>1</v>
      </c>
      <c r="O49" s="106" t="s">
        <v>1</v>
      </c>
      <c r="P49" s="108" t="s">
        <v>1</v>
      </c>
      <c r="Q49" s="107"/>
    </row>
    <row r="50" spans="1:17" ht="13.4" customHeight="1" x14ac:dyDescent="0.3">
      <c r="A50" s="103" t="s">
        <v>127</v>
      </c>
      <c r="B50" s="104">
        <f t="shared" si="0"/>
        <v>424182.66864004493</v>
      </c>
      <c r="C50" s="105">
        <v>81234.235840801892</v>
      </c>
      <c r="D50" s="106">
        <v>10085.140782712593</v>
      </c>
      <c r="E50" s="106">
        <v>63255.899868219974</v>
      </c>
      <c r="F50" s="108">
        <v>16829.625904866207</v>
      </c>
      <c r="G50" s="107">
        <v>187566.13585905859</v>
      </c>
      <c r="H50" s="106">
        <v>36622.061807077</v>
      </c>
      <c r="I50" s="106">
        <v>9871.6412703312708</v>
      </c>
      <c r="J50" s="106">
        <v>2578.481029675364</v>
      </c>
      <c r="K50" s="106">
        <v>881.21776372568627</v>
      </c>
      <c r="L50" s="106">
        <v>15258.228513576314</v>
      </c>
      <c r="M50" s="106" t="s">
        <v>1</v>
      </c>
      <c r="N50" s="106" t="s">
        <v>1</v>
      </c>
      <c r="O50" s="106" t="s">
        <v>1</v>
      </c>
      <c r="P50" s="108" t="s">
        <v>1</v>
      </c>
      <c r="Q50" s="107"/>
    </row>
    <row r="51" spans="1:17" ht="13.4" customHeight="1" x14ac:dyDescent="0.3">
      <c r="A51" s="103" t="s">
        <v>128</v>
      </c>
      <c r="B51" s="104">
        <f t="shared" si="0"/>
        <v>382791.62325864763</v>
      </c>
      <c r="C51" s="105">
        <v>85469.80380568291</v>
      </c>
      <c r="D51" s="106">
        <v>4914.9988149770961</v>
      </c>
      <c r="E51" s="106">
        <v>60559.199601009204</v>
      </c>
      <c r="F51" s="108">
        <v>19456.806358959031</v>
      </c>
      <c r="G51" s="107">
        <v>151117.48421861557</v>
      </c>
      <c r="H51" s="106">
        <v>37007.899166832613</v>
      </c>
      <c r="I51" s="106">
        <v>8206.5723162716549</v>
      </c>
      <c r="J51" s="106">
        <v>2585.8630033857789</v>
      </c>
      <c r="K51" s="106">
        <v>1246.3695163646005</v>
      </c>
      <c r="L51" s="106">
        <v>12226.62645654916</v>
      </c>
      <c r="M51" s="106" t="s">
        <v>1</v>
      </c>
      <c r="N51" s="106" t="s">
        <v>1</v>
      </c>
      <c r="O51" s="106" t="s">
        <v>1</v>
      </c>
      <c r="P51" s="108" t="s">
        <v>1</v>
      </c>
      <c r="Q51" s="107"/>
    </row>
    <row r="52" spans="1:17" ht="13.4" customHeight="1" x14ac:dyDescent="0.3">
      <c r="A52" s="109" t="s">
        <v>129</v>
      </c>
      <c r="B52" s="110">
        <f t="shared" si="0"/>
        <v>471729.38920566923</v>
      </c>
      <c r="C52" s="111">
        <v>105477.2224895439</v>
      </c>
      <c r="D52" s="112">
        <v>15987.76584047002</v>
      </c>
      <c r="E52" s="112">
        <v>76495.82679711876</v>
      </c>
      <c r="F52" s="113">
        <v>16494.503063798718</v>
      </c>
      <c r="G52" s="114">
        <v>169802.57735743179</v>
      </c>
      <c r="H52" s="112">
        <v>50830.969114718187</v>
      </c>
      <c r="I52" s="112">
        <v>18747.757331872806</v>
      </c>
      <c r="J52" s="112">
        <v>2479.3882453694473</v>
      </c>
      <c r="K52" s="112">
        <v>1190.3738246033338</v>
      </c>
      <c r="L52" s="112">
        <v>14223.005140742216</v>
      </c>
      <c r="M52" s="112" t="s">
        <v>1</v>
      </c>
      <c r="N52" s="112" t="s">
        <v>1</v>
      </c>
      <c r="O52" s="112" t="s">
        <v>1</v>
      </c>
      <c r="P52" s="113" t="s">
        <v>1</v>
      </c>
      <c r="Q52" s="114"/>
    </row>
    <row r="53" spans="1:17" ht="13.4" customHeight="1" x14ac:dyDescent="0.3">
      <c r="A53" s="103" t="s">
        <v>130</v>
      </c>
      <c r="B53" s="104">
        <f t="shared" si="0"/>
        <v>413539.29204374959</v>
      </c>
      <c r="C53" s="105">
        <v>101474.66854710218</v>
      </c>
      <c r="D53" s="106">
        <v>5157.5258494323834</v>
      </c>
      <c r="E53" s="106">
        <v>30302.165437495849</v>
      </c>
      <c r="F53" s="108">
        <v>71742.255476000792</v>
      </c>
      <c r="G53" s="107">
        <v>166266.81095100575</v>
      </c>
      <c r="H53" s="106">
        <v>22167.065822213375</v>
      </c>
      <c r="I53" s="106">
        <v>2491.349639514041</v>
      </c>
      <c r="J53" s="106">
        <v>1586.9983525858063</v>
      </c>
      <c r="K53" s="106">
        <v>1731.4432848702115</v>
      </c>
      <c r="L53" s="106">
        <v>10619.008683529175</v>
      </c>
      <c r="M53" s="106" t="s">
        <v>1</v>
      </c>
      <c r="N53" s="106" t="s">
        <v>1</v>
      </c>
      <c r="O53" s="106" t="s">
        <v>1</v>
      </c>
      <c r="P53" s="108" t="s">
        <v>1</v>
      </c>
      <c r="Q53" s="107"/>
    </row>
    <row r="54" spans="1:17" ht="13.4" customHeight="1" x14ac:dyDescent="0.3">
      <c r="A54" s="103" t="s">
        <v>131</v>
      </c>
      <c r="B54" s="104">
        <f t="shared" si="0"/>
        <v>229796.88120693088</v>
      </c>
      <c r="C54" s="105">
        <v>75753.398274912019</v>
      </c>
      <c r="D54" s="106">
        <v>4619.8416062537344</v>
      </c>
      <c r="E54" s="106">
        <v>59673.571362610368</v>
      </c>
      <c r="F54" s="108">
        <v>16777.752439421103</v>
      </c>
      <c r="G54" s="107">
        <v>31782.900299741093</v>
      </c>
      <c r="H54" s="106">
        <v>21222.960341565424</v>
      </c>
      <c r="I54" s="106">
        <v>8799.1498868087365</v>
      </c>
      <c r="J54" s="106">
        <v>2946.8778496979348</v>
      </c>
      <c r="K54" s="106">
        <v>786.94379107747454</v>
      </c>
      <c r="L54" s="106">
        <v>7433.4853548429937</v>
      </c>
      <c r="M54" s="106" t="s">
        <v>1</v>
      </c>
      <c r="N54" s="106" t="s">
        <v>1</v>
      </c>
      <c r="O54" s="106" t="s">
        <v>1</v>
      </c>
      <c r="P54" s="108" t="s">
        <v>1</v>
      </c>
      <c r="Q54" s="107"/>
    </row>
    <row r="55" spans="1:17" ht="13.4" customHeight="1" x14ac:dyDescent="0.3">
      <c r="A55" s="103" t="s">
        <v>132</v>
      </c>
      <c r="B55" s="104">
        <f t="shared" si="0"/>
        <v>551291.44087034452</v>
      </c>
      <c r="C55" s="105">
        <v>62899.850216756313</v>
      </c>
      <c r="D55" s="106">
        <v>53905.270260904195</v>
      </c>
      <c r="E55" s="106">
        <v>161694.39287924053</v>
      </c>
      <c r="F55" s="108">
        <v>21662.837816504012</v>
      </c>
      <c r="G55" s="107">
        <v>178328.60240423554</v>
      </c>
      <c r="H55" s="106">
        <v>35230.295731262035</v>
      </c>
      <c r="I55" s="106">
        <v>22042.824975436499</v>
      </c>
      <c r="J55" s="106">
        <v>4117.7022213370501</v>
      </c>
      <c r="K55" s="106">
        <v>793.72771194317193</v>
      </c>
      <c r="L55" s="106">
        <v>10615.93665272522</v>
      </c>
      <c r="M55" s="106" t="s">
        <v>1</v>
      </c>
      <c r="N55" s="106" t="s">
        <v>1</v>
      </c>
      <c r="O55" s="106" t="s">
        <v>1</v>
      </c>
      <c r="P55" s="108" t="s">
        <v>1</v>
      </c>
      <c r="Q55" s="107"/>
    </row>
    <row r="56" spans="1:17" ht="13.4" customHeight="1" x14ac:dyDescent="0.3">
      <c r="A56" s="103" t="s">
        <v>133</v>
      </c>
      <c r="B56" s="104">
        <f t="shared" si="0"/>
        <v>497850.00953993213</v>
      </c>
      <c r="C56" s="105">
        <v>68277.795015933065</v>
      </c>
      <c r="D56" s="106">
        <v>33200.164547898821</v>
      </c>
      <c r="E56" s="106">
        <v>140032.96620560306</v>
      </c>
      <c r="F56" s="108">
        <v>25527.353064130642</v>
      </c>
      <c r="G56" s="107">
        <v>180961.03459569803</v>
      </c>
      <c r="H56" s="106">
        <v>25771.849243178647</v>
      </c>
      <c r="I56" s="106">
        <v>8753.9629599017426</v>
      </c>
      <c r="J56" s="106">
        <v>2697.1457113456822</v>
      </c>
      <c r="K56" s="106">
        <v>1218.3303193254997</v>
      </c>
      <c r="L56" s="106">
        <v>11409.40787691695</v>
      </c>
      <c r="M56" s="106" t="s">
        <v>1</v>
      </c>
      <c r="N56" s="106" t="s">
        <v>1</v>
      </c>
      <c r="O56" s="106" t="s">
        <v>1</v>
      </c>
      <c r="P56" s="108" t="s">
        <v>1</v>
      </c>
      <c r="Q56" s="107"/>
    </row>
    <row r="57" spans="1:17" ht="13.4" customHeight="1" x14ac:dyDescent="0.3">
      <c r="A57" s="103" t="s">
        <v>134</v>
      </c>
      <c r="B57" s="104">
        <f t="shared" si="0"/>
        <v>255965.42935139086</v>
      </c>
      <c r="C57" s="105">
        <v>79686.273166699844</v>
      </c>
      <c r="D57" s="106">
        <v>-4673.2345226714433</v>
      </c>
      <c r="E57" s="106">
        <v>-25779.558579300257</v>
      </c>
      <c r="F57" s="108">
        <v>19667.756192325556</v>
      </c>
      <c r="G57" s="107">
        <v>111105.07147878912</v>
      </c>
      <c r="H57" s="106">
        <v>41532.540333930825</v>
      </c>
      <c r="I57" s="106">
        <v>17300.010256920927</v>
      </c>
      <c r="J57" s="106">
        <v>2373.989261435303</v>
      </c>
      <c r="K57" s="106">
        <v>765.71210250282138</v>
      </c>
      <c r="L57" s="106">
        <v>13986.86966075815</v>
      </c>
      <c r="M57" s="106" t="s">
        <v>1</v>
      </c>
      <c r="N57" s="106" t="s">
        <v>1</v>
      </c>
      <c r="O57" s="106" t="s">
        <v>1</v>
      </c>
      <c r="P57" s="108" t="s">
        <v>1</v>
      </c>
      <c r="Q57" s="107"/>
    </row>
    <row r="58" spans="1:17" ht="13.4" customHeight="1" x14ac:dyDescent="0.3">
      <c r="A58" s="103" t="s">
        <v>135</v>
      </c>
      <c r="B58" s="104">
        <f t="shared" si="0"/>
        <v>459708.04930093599</v>
      </c>
      <c r="C58" s="105">
        <v>82675.513561375541</v>
      </c>
      <c r="D58" s="106">
        <v>10387.07434541592</v>
      </c>
      <c r="E58" s="106">
        <v>74426.517103166727</v>
      </c>
      <c r="F58" s="108">
        <v>20851.063656310165</v>
      </c>
      <c r="G58" s="107">
        <v>195691.97910409604</v>
      </c>
      <c r="H58" s="106">
        <v>49493.894642501487</v>
      </c>
      <c r="I58" s="106">
        <v>13134.614050985861</v>
      </c>
      <c r="J58" s="106">
        <v>3136.2184893447525</v>
      </c>
      <c r="K58" s="106">
        <v>664.09607647878931</v>
      </c>
      <c r="L58" s="106">
        <v>9247.0782712607052</v>
      </c>
      <c r="M58" s="106" t="s">
        <v>1</v>
      </c>
      <c r="N58" s="106" t="s">
        <v>1</v>
      </c>
      <c r="O58" s="106" t="s">
        <v>1</v>
      </c>
      <c r="P58" s="108" t="s">
        <v>1</v>
      </c>
      <c r="Q58" s="107"/>
    </row>
    <row r="59" spans="1:17" ht="13.4" customHeight="1" x14ac:dyDescent="0.3">
      <c r="A59" s="103" t="s">
        <v>136</v>
      </c>
      <c r="B59" s="104">
        <f t="shared" si="0"/>
        <v>460183.9331222201</v>
      </c>
      <c r="C59" s="105">
        <v>92592.415322976813</v>
      </c>
      <c r="D59" s="106">
        <v>8961.4822820819227</v>
      </c>
      <c r="E59" s="106">
        <v>42910.885130784009</v>
      </c>
      <c r="F59" s="108">
        <v>29407.009951204935</v>
      </c>
      <c r="G59" s="107">
        <v>198627.91099747736</v>
      </c>
      <c r="H59" s="106">
        <v>56251.27311126604</v>
      </c>
      <c r="I59" s="106">
        <v>13461.474998340302</v>
      </c>
      <c r="J59" s="106">
        <v>3955.6547447387638</v>
      </c>
      <c r="K59" s="106">
        <v>930.48509759012188</v>
      </c>
      <c r="L59" s="106">
        <v>13085.341485759809</v>
      </c>
      <c r="M59" s="106" t="s">
        <v>1</v>
      </c>
      <c r="N59" s="106" t="s">
        <v>1</v>
      </c>
      <c r="O59" s="106" t="s">
        <v>1</v>
      </c>
      <c r="P59" s="108" t="s">
        <v>1</v>
      </c>
      <c r="Q59" s="107"/>
    </row>
    <row r="60" spans="1:17" ht="13.4" customHeight="1" x14ac:dyDescent="0.3">
      <c r="A60" s="103" t="s">
        <v>137</v>
      </c>
      <c r="B60" s="104">
        <f t="shared" si="0"/>
        <v>361457.9760575582</v>
      </c>
      <c r="C60" s="105">
        <v>86967.190422558575</v>
      </c>
      <c r="D60" s="106">
        <v>4277.7668970324621</v>
      </c>
      <c r="E60" s="106">
        <v>49412.756860851143</v>
      </c>
      <c r="F60" s="108">
        <v>25417.827058022998</v>
      </c>
      <c r="G60" s="107">
        <v>117809.77401447251</v>
      </c>
      <c r="H60" s="106">
        <v>51917.36689570469</v>
      </c>
      <c r="I60" s="106">
        <v>10837.076164774615</v>
      </c>
      <c r="J60" s="106">
        <v>4226.5013104959189</v>
      </c>
      <c r="K60" s="106">
        <v>1325.7443530505209</v>
      </c>
      <c r="L60" s="106">
        <v>9265.9720805948309</v>
      </c>
      <c r="M60" s="106" t="s">
        <v>1</v>
      </c>
      <c r="N60" s="106" t="s">
        <v>1</v>
      </c>
      <c r="O60" s="106" t="s">
        <v>1</v>
      </c>
      <c r="P60" s="108" t="s">
        <v>1</v>
      </c>
      <c r="Q60" s="107"/>
    </row>
    <row r="61" spans="1:17" ht="13.4" customHeight="1" x14ac:dyDescent="0.3">
      <c r="A61" s="103" t="s">
        <v>138</v>
      </c>
      <c r="B61" s="104">
        <f t="shared" si="0"/>
        <v>432468.09650235664</v>
      </c>
      <c r="C61" s="105">
        <v>82810.255541724779</v>
      </c>
      <c r="D61" s="106">
        <v>12096.836077142669</v>
      </c>
      <c r="E61" s="106">
        <v>53576.128085706696</v>
      </c>
      <c r="F61" s="108">
        <v>24924.288275907835</v>
      </c>
      <c r="G61" s="107">
        <v>178460.35706997264</v>
      </c>
      <c r="H61" s="106">
        <v>50037.304374958519</v>
      </c>
      <c r="I61" s="106">
        <v>12888.051875456418</v>
      </c>
      <c r="J61" s="106">
        <v>3497.9140184558178</v>
      </c>
      <c r="K61" s="106">
        <v>1036.1762796255725</v>
      </c>
      <c r="L61" s="106">
        <v>13140.784903405694</v>
      </c>
      <c r="M61" s="106" t="s">
        <v>1</v>
      </c>
      <c r="N61" s="106" t="s">
        <v>1</v>
      </c>
      <c r="O61" s="106" t="s">
        <v>1</v>
      </c>
      <c r="P61" s="108" t="s">
        <v>1</v>
      </c>
      <c r="Q61" s="107"/>
    </row>
    <row r="62" spans="1:17" ht="13.4" customHeight="1" x14ac:dyDescent="0.3">
      <c r="A62" s="103" t="s">
        <v>139</v>
      </c>
      <c r="B62" s="104">
        <f t="shared" si="0"/>
        <v>497774.37200092949</v>
      </c>
      <c r="C62" s="105">
        <v>85467.056729071308</v>
      </c>
      <c r="D62" s="106">
        <v>9394.2389909048543</v>
      </c>
      <c r="E62" s="106">
        <v>51032.485198499635</v>
      </c>
      <c r="F62" s="108">
        <v>26385.776334395552</v>
      </c>
      <c r="G62" s="107">
        <v>246568.10021044954</v>
      </c>
      <c r="H62" s="106">
        <v>49582.842806877765</v>
      </c>
      <c r="I62" s="106">
        <v>11998.365353183282</v>
      </c>
      <c r="J62" s="106">
        <v>3030.2084637854359</v>
      </c>
      <c r="K62" s="106">
        <v>938.36613058487615</v>
      </c>
      <c r="L62" s="106">
        <v>13376.931783177324</v>
      </c>
      <c r="M62" s="106" t="s">
        <v>1</v>
      </c>
      <c r="N62" s="106" t="s">
        <v>1</v>
      </c>
      <c r="O62" s="106" t="s">
        <v>1</v>
      </c>
      <c r="P62" s="108" t="s">
        <v>1</v>
      </c>
      <c r="Q62" s="107"/>
    </row>
    <row r="63" spans="1:17" ht="13.4" customHeight="1" x14ac:dyDescent="0.3">
      <c r="A63" s="103" t="s">
        <v>140</v>
      </c>
      <c r="B63" s="104">
        <f t="shared" si="0"/>
        <v>412892.11348569347</v>
      </c>
      <c r="C63" s="105">
        <v>84754.926723428231</v>
      </c>
      <c r="D63" s="106">
        <v>3861.1055460399753</v>
      </c>
      <c r="E63" s="106">
        <v>53975.10318694813</v>
      </c>
      <c r="F63" s="108">
        <v>23417.487747128722</v>
      </c>
      <c r="G63" s="107">
        <v>164301.59983237079</v>
      </c>
      <c r="H63" s="106">
        <v>51219.554321848234</v>
      </c>
      <c r="I63" s="106">
        <v>13598.518784438709</v>
      </c>
      <c r="J63" s="106">
        <v>2763.1225134435372</v>
      </c>
      <c r="K63" s="106">
        <v>1485.7045625041503</v>
      </c>
      <c r="L63" s="106">
        <v>13514.990267542984</v>
      </c>
      <c r="M63" s="106" t="s">
        <v>1</v>
      </c>
      <c r="N63" s="106" t="s">
        <v>1</v>
      </c>
      <c r="O63" s="106" t="s">
        <v>1</v>
      </c>
      <c r="P63" s="108" t="s">
        <v>1</v>
      </c>
      <c r="Q63" s="107"/>
    </row>
    <row r="64" spans="1:17" ht="13.4" customHeight="1" x14ac:dyDescent="0.3">
      <c r="A64" s="109" t="s">
        <v>141</v>
      </c>
      <c r="B64" s="110">
        <f t="shared" si="0"/>
        <v>512901.548864768</v>
      </c>
      <c r="C64" s="111">
        <v>146106.01440748852</v>
      </c>
      <c r="D64" s="112">
        <v>13108.518205204799</v>
      </c>
      <c r="E64" s="112">
        <v>72173.931446922928</v>
      </c>
      <c r="F64" s="113">
        <v>20969.887372701312</v>
      </c>
      <c r="G64" s="114">
        <v>186682.67893547105</v>
      </c>
      <c r="H64" s="112">
        <v>41302.290328951756</v>
      </c>
      <c r="I64" s="112">
        <v>12582.14678716058</v>
      </c>
      <c r="J64" s="112">
        <v>4399.1453023966005</v>
      </c>
      <c r="K64" s="112">
        <v>1560.5021509659414</v>
      </c>
      <c r="L64" s="112">
        <v>14016.43392750448</v>
      </c>
      <c r="M64" s="112" t="s">
        <v>1</v>
      </c>
      <c r="N64" s="112" t="s">
        <v>1</v>
      </c>
      <c r="O64" s="112" t="s">
        <v>1</v>
      </c>
      <c r="P64" s="113" t="s">
        <v>1</v>
      </c>
      <c r="Q64" s="114"/>
    </row>
    <row r="65" spans="1:17" ht="13.4" customHeight="1" x14ac:dyDescent="0.3">
      <c r="A65" s="103" t="s">
        <v>142</v>
      </c>
      <c r="B65" s="104">
        <f t="shared" si="0"/>
        <v>514000.45276671316</v>
      </c>
      <c r="C65" s="105">
        <v>105277.89621954458</v>
      </c>
      <c r="D65" s="106">
        <v>5580.9902562570533</v>
      </c>
      <c r="E65" s="106">
        <v>32700.761118303126</v>
      </c>
      <c r="F65" s="108">
        <v>72021.432053043885</v>
      </c>
      <c r="G65" s="107">
        <v>229195.28659364005</v>
      </c>
      <c r="H65" s="106">
        <v>27684.615667529706</v>
      </c>
      <c r="I65" s="106">
        <v>16434.88977926044</v>
      </c>
      <c r="J65" s="106">
        <v>4318.3641701520273</v>
      </c>
      <c r="K65" s="106">
        <v>1838.332603067118</v>
      </c>
      <c r="L65" s="106">
        <v>18947.884305915151</v>
      </c>
      <c r="M65" s="106" t="s">
        <v>1</v>
      </c>
      <c r="N65" s="106" t="s">
        <v>1</v>
      </c>
      <c r="O65" s="106" t="s">
        <v>1</v>
      </c>
      <c r="P65" s="108" t="s">
        <v>1</v>
      </c>
      <c r="Q65" s="107"/>
    </row>
    <row r="66" spans="1:17" ht="13.4" customHeight="1" x14ac:dyDescent="0.3">
      <c r="A66" s="103" t="s">
        <v>143</v>
      </c>
      <c r="B66" s="104">
        <f t="shared" si="0"/>
        <v>224561.39533791403</v>
      </c>
      <c r="C66" s="105">
        <v>63043.9422571865</v>
      </c>
      <c r="D66" s="106">
        <v>5022.7812451038953</v>
      </c>
      <c r="E66" s="106">
        <v>56460.555360817903</v>
      </c>
      <c r="F66" s="108">
        <v>18777.826669654103</v>
      </c>
      <c r="G66" s="107">
        <v>61067.859640841758</v>
      </c>
      <c r="H66" s="106">
        <v>3539.6068694815085</v>
      </c>
      <c r="I66" s="106">
        <v>9993.5612782978133</v>
      </c>
      <c r="J66" s="106">
        <v>321.39891986987999</v>
      </c>
      <c r="K66" s="106">
        <v>689.1361000464716</v>
      </c>
      <c r="L66" s="106">
        <v>5644.7269966142203</v>
      </c>
      <c r="M66" s="106" t="s">
        <v>1</v>
      </c>
      <c r="N66" s="106" t="s">
        <v>1</v>
      </c>
      <c r="O66" s="106" t="s">
        <v>1</v>
      </c>
      <c r="P66" s="108" t="s">
        <v>1</v>
      </c>
      <c r="Q66" s="107"/>
    </row>
    <row r="67" spans="1:17" ht="13.4" customHeight="1" x14ac:dyDescent="0.3">
      <c r="A67" s="103" t="s">
        <v>144</v>
      </c>
      <c r="B67" s="104">
        <f t="shared" si="0"/>
        <v>568910.76467005257</v>
      </c>
      <c r="C67" s="105">
        <v>53038.574992365393</v>
      </c>
      <c r="D67" s="106">
        <v>57762.111952798245</v>
      </c>
      <c r="E67" s="106">
        <v>171644.0894410144</v>
      </c>
      <c r="F67" s="108">
        <v>22503.424590718991</v>
      </c>
      <c r="G67" s="107">
        <v>165808.15417546313</v>
      </c>
      <c r="H67" s="106">
        <v>75148.56320586869</v>
      </c>
      <c r="I67" s="106">
        <v>10907.898215494924</v>
      </c>
      <c r="J67" s="106">
        <v>2564.0201221536217</v>
      </c>
      <c r="K67" s="106">
        <v>888.25828354245482</v>
      </c>
      <c r="L67" s="106">
        <v>8645.6696906326761</v>
      </c>
      <c r="M67" s="106" t="s">
        <v>1</v>
      </c>
      <c r="N67" s="106" t="s">
        <v>1</v>
      </c>
      <c r="O67" s="106" t="s">
        <v>1</v>
      </c>
      <c r="P67" s="108" t="s">
        <v>1</v>
      </c>
      <c r="Q67" s="107"/>
    </row>
    <row r="68" spans="1:17" ht="13.4" customHeight="1" x14ac:dyDescent="0.3">
      <c r="A68" s="103" t="s">
        <v>145</v>
      </c>
      <c r="B68" s="104">
        <f t="shared" si="0"/>
        <v>585417.75054238853</v>
      </c>
      <c r="C68" s="105">
        <v>52692.702251211551</v>
      </c>
      <c r="D68" s="106">
        <v>29576.094138617809</v>
      </c>
      <c r="E68" s="106">
        <v>138550.56575051456</v>
      </c>
      <c r="F68" s="108">
        <v>25956.390729934279</v>
      </c>
      <c r="G68" s="107">
        <v>235359.34076910306</v>
      </c>
      <c r="H68" s="106">
        <v>71603.709101772532</v>
      </c>
      <c r="I68" s="106">
        <v>11626.008859456942</v>
      </c>
      <c r="J68" s="106">
        <v>2672.0356389829367</v>
      </c>
      <c r="K68" s="106">
        <v>801.5706764920667</v>
      </c>
      <c r="L68" s="106">
        <v>16579.332626302861</v>
      </c>
      <c r="M68" s="106" t="s">
        <v>1</v>
      </c>
      <c r="N68" s="106" t="s">
        <v>1</v>
      </c>
      <c r="O68" s="106" t="s">
        <v>1</v>
      </c>
      <c r="P68" s="108" t="s">
        <v>1</v>
      </c>
      <c r="Q68" s="107"/>
    </row>
    <row r="69" spans="1:17" ht="13.4" customHeight="1" x14ac:dyDescent="0.3">
      <c r="A69" s="103" t="s">
        <v>146</v>
      </c>
      <c r="B69" s="104">
        <f t="shared" ref="B69:B132" si="1">C69+D69+E69+F69+G69+H69+I69+J69+K69+L69</f>
        <v>368296.51505178248</v>
      </c>
      <c r="C69" s="105">
        <v>64717.588708092662</v>
      </c>
      <c r="D69" s="106">
        <v>-6773.9470693089006</v>
      </c>
      <c r="E69" s="106">
        <v>78838.524551882045</v>
      </c>
      <c r="F69" s="108">
        <v>20386.721061873464</v>
      </c>
      <c r="G69" s="107">
        <v>135247.68374195046</v>
      </c>
      <c r="H69" s="106">
        <v>50996.033449843992</v>
      </c>
      <c r="I69" s="106">
        <v>11857.824439686654</v>
      </c>
      <c r="J69" s="106">
        <v>4014.6763821947829</v>
      </c>
      <c r="K69" s="106">
        <v>1030.8487485892585</v>
      </c>
      <c r="L69" s="106">
        <v>7980.5610369780243</v>
      </c>
      <c r="M69" s="106" t="s">
        <v>1</v>
      </c>
      <c r="N69" s="106" t="s">
        <v>1</v>
      </c>
      <c r="O69" s="106" t="s">
        <v>1</v>
      </c>
      <c r="P69" s="108" t="s">
        <v>1</v>
      </c>
      <c r="Q69" s="107"/>
    </row>
    <row r="70" spans="1:17" ht="13.4" customHeight="1" x14ac:dyDescent="0.3">
      <c r="A70" s="103" t="s">
        <v>147</v>
      </c>
      <c r="B70" s="104">
        <f t="shared" si="1"/>
        <v>482501.96054703579</v>
      </c>
      <c r="C70" s="105">
        <v>72245.904697935359</v>
      </c>
      <c r="D70" s="106">
        <v>10968.628161056889</v>
      </c>
      <c r="E70" s="106">
        <v>102109.15785135767</v>
      </c>
      <c r="F70" s="108">
        <v>18620.74896567746</v>
      </c>
      <c r="G70" s="107">
        <v>201940.48743875726</v>
      </c>
      <c r="H70" s="106">
        <v>46109.790068379472</v>
      </c>
      <c r="I70" s="106">
        <v>10507.14519982739</v>
      </c>
      <c r="J70" s="106">
        <v>4862.1875187545638</v>
      </c>
      <c r="K70" s="106">
        <v>1105.8128460466035</v>
      </c>
      <c r="L70" s="106">
        <v>14032.097799243176</v>
      </c>
      <c r="M70" s="106" t="s">
        <v>1</v>
      </c>
      <c r="N70" s="106" t="s">
        <v>1</v>
      </c>
      <c r="O70" s="106" t="s">
        <v>1</v>
      </c>
      <c r="P70" s="108" t="s">
        <v>1</v>
      </c>
      <c r="Q70" s="107"/>
    </row>
    <row r="71" spans="1:17" ht="13.4" customHeight="1" x14ac:dyDescent="0.3">
      <c r="A71" s="103" t="s">
        <v>148</v>
      </c>
      <c r="B71" s="104">
        <f t="shared" si="1"/>
        <v>469747.49567217677</v>
      </c>
      <c r="C71" s="105">
        <v>83480.316830312688</v>
      </c>
      <c r="D71" s="106">
        <v>8272.2300667197724</v>
      </c>
      <c r="E71" s="106">
        <v>66117.752956914264</v>
      </c>
      <c r="F71" s="108">
        <v>29973.883093673267</v>
      </c>
      <c r="G71" s="107">
        <v>195294.7519922989</v>
      </c>
      <c r="H71" s="106">
        <v>54441.161051583353</v>
      </c>
      <c r="I71" s="106">
        <v>12515.921233817968</v>
      </c>
      <c r="J71" s="106">
        <v>5171.6622727876238</v>
      </c>
      <c r="K71" s="106">
        <v>1240.4885182234614</v>
      </c>
      <c r="L71" s="106">
        <v>13239.327655845451</v>
      </c>
      <c r="M71" s="106" t="s">
        <v>1</v>
      </c>
      <c r="N71" s="106" t="s">
        <v>1</v>
      </c>
      <c r="O71" s="106" t="s">
        <v>1</v>
      </c>
      <c r="P71" s="108" t="s">
        <v>1</v>
      </c>
      <c r="Q71" s="107"/>
    </row>
    <row r="72" spans="1:17" ht="13.4" customHeight="1" x14ac:dyDescent="0.3">
      <c r="A72" s="103" t="s">
        <v>149</v>
      </c>
      <c r="B72" s="104">
        <f t="shared" si="1"/>
        <v>403403.16686715808</v>
      </c>
      <c r="C72" s="105">
        <v>72011.620804288686</v>
      </c>
      <c r="D72" s="106">
        <v>3666.7102861315811</v>
      </c>
      <c r="E72" s="106">
        <v>71555.80960001325</v>
      </c>
      <c r="F72" s="108">
        <v>22456.58393547103</v>
      </c>
      <c r="G72" s="107">
        <v>154325.95540728956</v>
      </c>
      <c r="H72" s="106">
        <v>50750.892020181898</v>
      </c>
      <c r="I72" s="106">
        <v>9833.1019215959568</v>
      </c>
      <c r="J72" s="106">
        <v>4368.2281856203936</v>
      </c>
      <c r="K72" s="106">
        <v>788.06146020049175</v>
      </c>
      <c r="L72" s="106">
        <v>13646.203246365265</v>
      </c>
      <c r="M72" s="106" t="s">
        <v>1</v>
      </c>
      <c r="N72" s="106" t="s">
        <v>1</v>
      </c>
      <c r="O72" s="106" t="s">
        <v>1</v>
      </c>
      <c r="P72" s="108" t="s">
        <v>1</v>
      </c>
      <c r="Q72" s="107"/>
    </row>
    <row r="73" spans="1:17" ht="13.4" customHeight="1" x14ac:dyDescent="0.3">
      <c r="A73" s="103" t="s">
        <v>150</v>
      </c>
      <c r="B73" s="104">
        <f t="shared" si="1"/>
        <v>494562.46990274184</v>
      </c>
      <c r="C73" s="105">
        <v>67702.959144592722</v>
      </c>
      <c r="D73" s="106">
        <v>10362.627705968272</v>
      </c>
      <c r="E73" s="106">
        <v>34366.86211080139</v>
      </c>
      <c r="F73" s="108">
        <v>17781.450967270768</v>
      </c>
      <c r="G73" s="107">
        <v>275266.90482871927</v>
      </c>
      <c r="H73" s="106">
        <v>54183.11129057956</v>
      </c>
      <c r="I73" s="106">
        <v>13072.756552811519</v>
      </c>
      <c r="J73" s="106">
        <v>5300.235762132379</v>
      </c>
      <c r="K73" s="106">
        <v>1146.7169537940645</v>
      </c>
      <c r="L73" s="106">
        <v>15378.844586071831</v>
      </c>
      <c r="M73" s="106" t="s">
        <v>1</v>
      </c>
      <c r="N73" s="106" t="s">
        <v>1</v>
      </c>
      <c r="O73" s="106" t="s">
        <v>1</v>
      </c>
      <c r="P73" s="108" t="s">
        <v>1</v>
      </c>
      <c r="Q73" s="107"/>
    </row>
    <row r="74" spans="1:17" ht="13.4" customHeight="1" x14ac:dyDescent="0.3">
      <c r="A74" s="103" t="s">
        <v>151</v>
      </c>
      <c r="B74" s="104">
        <f t="shared" si="1"/>
        <v>469521.00552944303</v>
      </c>
      <c r="C74" s="105">
        <v>75366.012735842683</v>
      </c>
      <c r="D74" s="106">
        <v>9397.2780664542261</v>
      </c>
      <c r="E74" s="106">
        <v>46182.306129257086</v>
      </c>
      <c r="F74" s="108">
        <v>24459.057979818121</v>
      </c>
      <c r="G74" s="107">
        <v>231682.78998738644</v>
      </c>
      <c r="H74" s="106">
        <v>49440.147879572469</v>
      </c>
      <c r="I74" s="106">
        <v>12030.418276571732</v>
      </c>
      <c r="J74" s="106">
        <v>3731.3065438491631</v>
      </c>
      <c r="K74" s="106">
        <v>695.14445661554919</v>
      </c>
      <c r="L74" s="106">
        <v>16536.543474075545</v>
      </c>
      <c r="M74" s="106" t="s">
        <v>1</v>
      </c>
      <c r="N74" s="106" t="s">
        <v>1</v>
      </c>
      <c r="O74" s="106" t="s">
        <v>1</v>
      </c>
      <c r="P74" s="108" t="s">
        <v>1</v>
      </c>
      <c r="Q74" s="107"/>
    </row>
    <row r="75" spans="1:17" ht="13.4" customHeight="1" x14ac:dyDescent="0.3">
      <c r="A75" s="103" t="s">
        <v>152</v>
      </c>
      <c r="B75" s="104">
        <f t="shared" si="1"/>
        <v>456183.16091581999</v>
      </c>
      <c r="C75" s="105">
        <v>83467.146638451813</v>
      </c>
      <c r="D75" s="106">
        <v>3412.1487127398254</v>
      </c>
      <c r="E75" s="106">
        <v>46004.02905762475</v>
      </c>
      <c r="F75" s="108">
        <v>17830.096080462008</v>
      </c>
      <c r="G75" s="107">
        <v>217083.51712905767</v>
      </c>
      <c r="H75" s="106">
        <v>57051.214345747823</v>
      </c>
      <c r="I75" s="106">
        <v>13019.308185952345</v>
      </c>
      <c r="J75" s="106">
        <v>2881.3883545774388</v>
      </c>
      <c r="K75" s="106">
        <v>1149.0069109739093</v>
      </c>
      <c r="L75" s="106">
        <v>14285.305500232358</v>
      </c>
      <c r="M75" s="106" t="s">
        <v>1</v>
      </c>
      <c r="N75" s="106" t="s">
        <v>1</v>
      </c>
      <c r="O75" s="106" t="s">
        <v>1</v>
      </c>
      <c r="P75" s="108" t="s">
        <v>1</v>
      </c>
      <c r="Q75" s="107"/>
    </row>
    <row r="76" spans="1:17" ht="13.4" customHeight="1" x14ac:dyDescent="0.3">
      <c r="A76" s="109" t="s">
        <v>153</v>
      </c>
      <c r="B76" s="110">
        <f t="shared" si="1"/>
        <v>495836.53680574917</v>
      </c>
      <c r="C76" s="111">
        <v>113809.5103236407</v>
      </c>
      <c r="D76" s="112">
        <v>12764.809560844433</v>
      </c>
      <c r="E76" s="112">
        <v>30176.486486091704</v>
      </c>
      <c r="F76" s="113">
        <v>23075.723052844733</v>
      </c>
      <c r="G76" s="114">
        <v>240800.34238730671</v>
      </c>
      <c r="H76" s="112">
        <v>43507.364126004111</v>
      </c>
      <c r="I76" s="112">
        <v>13314.768282878558</v>
      </c>
      <c r="J76" s="112">
        <v>3118.5949707893565</v>
      </c>
      <c r="K76" s="112">
        <v>1333.9535251941836</v>
      </c>
      <c r="L76" s="112">
        <v>13934.984090154676</v>
      </c>
      <c r="M76" s="112" t="s">
        <v>1</v>
      </c>
      <c r="N76" s="112" t="s">
        <v>1</v>
      </c>
      <c r="O76" s="112" t="s">
        <v>1</v>
      </c>
      <c r="P76" s="113" t="s">
        <v>1</v>
      </c>
      <c r="Q76" s="114"/>
    </row>
    <row r="77" spans="1:17" ht="13.4" customHeight="1" x14ac:dyDescent="0.3">
      <c r="A77" s="103" t="s">
        <v>154</v>
      </c>
      <c r="B77" s="104">
        <f t="shared" si="1"/>
        <v>510353.91765418573</v>
      </c>
      <c r="C77" s="105">
        <v>100000.61753402377</v>
      </c>
      <c r="D77" s="106">
        <v>6726.6330601473801</v>
      </c>
      <c r="E77" s="106">
        <v>36250.484265750514</v>
      </c>
      <c r="F77" s="108">
        <v>61607.402749452296</v>
      </c>
      <c r="G77" s="107">
        <v>222081.73928334325</v>
      </c>
      <c r="H77" s="106">
        <v>51372.759798844854</v>
      </c>
      <c r="I77" s="106">
        <v>14798.976995950341</v>
      </c>
      <c r="J77" s="106">
        <v>3128.5217685719977</v>
      </c>
      <c r="K77" s="106">
        <v>1430.5246630817235</v>
      </c>
      <c r="L77" s="106">
        <v>12956.257535019586</v>
      </c>
      <c r="M77" s="106" t="s">
        <v>1</v>
      </c>
      <c r="N77" s="106" t="s">
        <v>1</v>
      </c>
      <c r="O77" s="106" t="s">
        <v>1</v>
      </c>
      <c r="P77" s="108" t="s">
        <v>1</v>
      </c>
      <c r="Q77" s="107"/>
    </row>
    <row r="78" spans="1:17" ht="13.4" customHeight="1" x14ac:dyDescent="0.3">
      <c r="A78" s="103" t="s">
        <v>155</v>
      </c>
      <c r="B78" s="104">
        <f t="shared" si="1"/>
        <v>296961.2084302596</v>
      </c>
      <c r="C78" s="105">
        <v>76004.844615282447</v>
      </c>
      <c r="D78" s="106">
        <v>4144.7387618668281</v>
      </c>
      <c r="E78" s="106">
        <v>40703.80249419107</v>
      </c>
      <c r="F78" s="108">
        <v>20089.697854345082</v>
      </c>
      <c r="G78" s="107">
        <v>84616.616918940475</v>
      </c>
      <c r="H78" s="106">
        <v>47400.454813118238</v>
      </c>
      <c r="I78" s="106">
        <v>11857.968001062205</v>
      </c>
      <c r="J78" s="106">
        <v>2888.0657355772428</v>
      </c>
      <c r="K78" s="106">
        <v>585.06122618336326</v>
      </c>
      <c r="L78" s="106">
        <v>8669.9580096926256</v>
      </c>
      <c r="M78" s="106" t="s">
        <v>1</v>
      </c>
      <c r="N78" s="106" t="s">
        <v>1</v>
      </c>
      <c r="O78" s="106" t="s">
        <v>1</v>
      </c>
      <c r="P78" s="108" t="s">
        <v>1</v>
      </c>
      <c r="Q78" s="107"/>
    </row>
    <row r="79" spans="1:17" ht="13.4" customHeight="1" x14ac:dyDescent="0.3">
      <c r="A79" s="103" t="s">
        <v>156</v>
      </c>
      <c r="B79" s="104">
        <f t="shared" si="1"/>
        <v>548300.55927338521</v>
      </c>
      <c r="C79" s="105">
        <v>46416.941671645778</v>
      </c>
      <c r="D79" s="106">
        <v>47219.072912766387</v>
      </c>
      <c r="E79" s="106">
        <v>170709.79281683598</v>
      </c>
      <c r="F79" s="108">
        <v>21290.357568545445</v>
      </c>
      <c r="G79" s="107">
        <v>201474.68634800502</v>
      </c>
      <c r="H79" s="106">
        <v>39505.839330810588</v>
      </c>
      <c r="I79" s="106">
        <v>9730.5250693752914</v>
      </c>
      <c r="J79" s="106">
        <v>2797.0700092942971</v>
      </c>
      <c r="K79" s="106">
        <v>833.33917048396711</v>
      </c>
      <c r="L79" s="106">
        <v>8322.9343756223843</v>
      </c>
      <c r="M79" s="106" t="s">
        <v>1</v>
      </c>
      <c r="N79" s="106" t="s">
        <v>1</v>
      </c>
      <c r="O79" s="106" t="s">
        <v>1</v>
      </c>
      <c r="P79" s="108" t="s">
        <v>1</v>
      </c>
      <c r="Q79" s="107"/>
    </row>
    <row r="80" spans="1:17" ht="13.4" customHeight="1" x14ac:dyDescent="0.3">
      <c r="A80" s="103" t="s">
        <v>157</v>
      </c>
      <c r="B80" s="104">
        <f t="shared" si="1"/>
        <v>499530.59704374959</v>
      </c>
      <c r="C80" s="105">
        <v>60796.146259377296</v>
      </c>
      <c r="D80" s="106">
        <v>41959.300297417511</v>
      </c>
      <c r="E80" s="106">
        <v>89444.541765916452</v>
      </c>
      <c r="F80" s="108">
        <v>23085.14489942243</v>
      </c>
      <c r="G80" s="107">
        <v>211251.30091449246</v>
      </c>
      <c r="H80" s="106">
        <v>48841.632486224509</v>
      </c>
      <c r="I80" s="106">
        <v>9481.3192425147718</v>
      </c>
      <c r="J80" s="106">
        <v>3293.7406529243854</v>
      </c>
      <c r="K80" s="106">
        <v>432.32434607979815</v>
      </c>
      <c r="L80" s="106">
        <v>10945.146179379935</v>
      </c>
      <c r="M80" s="106" t="s">
        <v>1</v>
      </c>
      <c r="N80" s="106" t="s">
        <v>1</v>
      </c>
      <c r="O80" s="106" t="s">
        <v>1</v>
      </c>
      <c r="P80" s="108" t="s">
        <v>1</v>
      </c>
      <c r="Q80" s="107"/>
    </row>
    <row r="81" spans="1:17" ht="13.4" customHeight="1" x14ac:dyDescent="0.3">
      <c r="A81" s="103" t="s">
        <v>158</v>
      </c>
      <c r="B81" s="104">
        <f t="shared" si="1"/>
        <v>452523.37701752642</v>
      </c>
      <c r="C81" s="105">
        <v>74530.937146650715</v>
      </c>
      <c r="D81" s="106">
        <v>-5799.5341937197099</v>
      </c>
      <c r="E81" s="106">
        <v>47578.932914094126</v>
      </c>
      <c r="F81" s="108">
        <v>16778.935786031991</v>
      </c>
      <c r="G81" s="107">
        <v>240121.65985494258</v>
      </c>
      <c r="H81" s="106">
        <v>50444.985136427014</v>
      </c>
      <c r="I81" s="106">
        <v>10896.517400252274</v>
      </c>
      <c r="J81" s="106">
        <v>3382.969282347472</v>
      </c>
      <c r="K81" s="106">
        <v>660.45518820951997</v>
      </c>
      <c r="L81" s="106">
        <v>13927.518502290382</v>
      </c>
      <c r="M81" s="106" t="s">
        <v>1</v>
      </c>
      <c r="N81" s="106" t="s">
        <v>1</v>
      </c>
      <c r="O81" s="106" t="s">
        <v>1</v>
      </c>
      <c r="P81" s="108" t="s">
        <v>1</v>
      </c>
      <c r="Q81" s="107"/>
    </row>
    <row r="82" spans="1:17" ht="13.4" customHeight="1" x14ac:dyDescent="0.3">
      <c r="A82" s="103" t="s">
        <v>159</v>
      </c>
      <c r="B82" s="104">
        <f t="shared" si="1"/>
        <v>444521.76423222455</v>
      </c>
      <c r="C82" s="105">
        <v>78008.378692823462</v>
      </c>
      <c r="D82" s="106">
        <v>8518.4806071167804</v>
      </c>
      <c r="E82" s="106">
        <v>42579.649046338665</v>
      </c>
      <c r="F82" s="108">
        <v>27798.68550388368</v>
      </c>
      <c r="G82" s="107">
        <v>212062.32341864161</v>
      </c>
      <c r="H82" s="106">
        <v>49013.511533559074</v>
      </c>
      <c r="I82" s="106">
        <v>9733.5876355971541</v>
      </c>
      <c r="J82" s="106">
        <v>4427.3229602336851</v>
      </c>
      <c r="K82" s="106">
        <v>580.22151131912631</v>
      </c>
      <c r="L82" s="106">
        <v>11799.60332271128</v>
      </c>
      <c r="M82" s="106" t="s">
        <v>1</v>
      </c>
      <c r="N82" s="106" t="s">
        <v>1</v>
      </c>
      <c r="O82" s="106" t="s">
        <v>1</v>
      </c>
      <c r="P82" s="108" t="s">
        <v>1</v>
      </c>
      <c r="Q82" s="107"/>
    </row>
    <row r="83" spans="1:17" ht="13.4" customHeight="1" x14ac:dyDescent="0.3">
      <c r="A83" s="103" t="s">
        <v>160</v>
      </c>
      <c r="B83" s="104">
        <f t="shared" si="1"/>
        <v>458921.37680508546</v>
      </c>
      <c r="C83" s="105">
        <v>96593.585998473107</v>
      </c>
      <c r="D83" s="106">
        <v>9460.8919454955849</v>
      </c>
      <c r="E83" s="106">
        <v>44607.542624643218</v>
      </c>
      <c r="F83" s="108">
        <v>33670.373680209777</v>
      </c>
      <c r="G83" s="107">
        <v>188612.14538870085</v>
      </c>
      <c r="H83" s="106">
        <v>56531.511581690218</v>
      </c>
      <c r="I83" s="106">
        <v>10761.341382858667</v>
      </c>
      <c r="J83" s="106">
        <v>4226.1028646351979</v>
      </c>
      <c r="K83" s="106">
        <v>864.29259775609148</v>
      </c>
      <c r="L83" s="106">
        <v>13593.588740622719</v>
      </c>
      <c r="M83" s="106" t="s">
        <v>1</v>
      </c>
      <c r="N83" s="106" t="s">
        <v>1</v>
      </c>
      <c r="O83" s="106" t="s">
        <v>1</v>
      </c>
      <c r="P83" s="108" t="s">
        <v>1</v>
      </c>
      <c r="Q83" s="107"/>
    </row>
    <row r="84" spans="1:17" ht="13.4" customHeight="1" x14ac:dyDescent="0.3">
      <c r="A84" s="103" t="s">
        <v>161</v>
      </c>
      <c r="B84" s="104">
        <f t="shared" si="1"/>
        <v>443640.79765086627</v>
      </c>
      <c r="C84" s="105">
        <v>85183.09897132052</v>
      </c>
      <c r="D84" s="106">
        <v>3402.9110479320148</v>
      </c>
      <c r="E84" s="106">
        <v>55231.1552894509</v>
      </c>
      <c r="F84" s="108">
        <v>23178.972269800215</v>
      </c>
      <c r="G84" s="107">
        <v>177345.63893547101</v>
      </c>
      <c r="H84" s="106">
        <v>70181.723625439772</v>
      </c>
      <c r="I84" s="106">
        <v>9652.8253259642806</v>
      </c>
      <c r="J84" s="106">
        <v>5105.8784989709911</v>
      </c>
      <c r="K84" s="106">
        <v>719.09251477129362</v>
      </c>
      <c r="L84" s="106">
        <v>13639.501171745327</v>
      </c>
      <c r="M84" s="106" t="s">
        <v>1</v>
      </c>
      <c r="N84" s="106" t="s">
        <v>1</v>
      </c>
      <c r="O84" s="106" t="s">
        <v>1</v>
      </c>
      <c r="P84" s="108" t="s">
        <v>1</v>
      </c>
      <c r="Q84" s="107"/>
    </row>
    <row r="85" spans="1:17" ht="13.4" customHeight="1" x14ac:dyDescent="0.3">
      <c r="A85" s="103" t="s">
        <v>162</v>
      </c>
      <c r="B85" s="104">
        <f t="shared" si="1"/>
        <v>462831.2660193849</v>
      </c>
      <c r="C85" s="105">
        <v>77892.020456084414</v>
      </c>
      <c r="D85" s="106">
        <v>9730.167179844655</v>
      </c>
      <c r="E85" s="106">
        <v>48411.073431587378</v>
      </c>
      <c r="F85" s="108">
        <v>19965.312312620314</v>
      </c>
      <c r="G85" s="107">
        <v>233735.05783044509</v>
      </c>
      <c r="H85" s="106">
        <v>42230.279397198457</v>
      </c>
      <c r="I85" s="106">
        <v>10644.30374792538</v>
      </c>
      <c r="J85" s="106">
        <v>5184.6695113855121</v>
      </c>
      <c r="K85" s="106">
        <v>829.29231295226703</v>
      </c>
      <c r="L85" s="106">
        <v>14209.089839341432</v>
      </c>
      <c r="M85" s="106" t="s">
        <v>1</v>
      </c>
      <c r="N85" s="106" t="s">
        <v>1</v>
      </c>
      <c r="O85" s="106" t="s">
        <v>1</v>
      </c>
      <c r="P85" s="108" t="s">
        <v>1</v>
      </c>
      <c r="Q85" s="107"/>
    </row>
    <row r="86" spans="1:17" ht="13.4" customHeight="1" x14ac:dyDescent="0.3">
      <c r="A86" s="103" t="s">
        <v>163</v>
      </c>
      <c r="B86" s="104">
        <f t="shared" si="1"/>
        <v>518936.31812022848</v>
      </c>
      <c r="C86" s="105">
        <v>92387.29968100632</v>
      </c>
      <c r="D86" s="106">
        <v>9815.9379778264592</v>
      </c>
      <c r="E86" s="106">
        <v>52640.927695014325</v>
      </c>
      <c r="F86" s="108">
        <v>18370.79802031464</v>
      </c>
      <c r="G86" s="107">
        <v>266936.92027053068</v>
      </c>
      <c r="H86" s="106">
        <v>52677.798393746263</v>
      </c>
      <c r="I86" s="106">
        <v>7898.4687469295541</v>
      </c>
      <c r="J86" s="106">
        <v>2965.2285401314484</v>
      </c>
      <c r="K86" s="106">
        <v>952.66214001194976</v>
      </c>
      <c r="L86" s="106">
        <v>14290.276654716856</v>
      </c>
      <c r="M86" s="106" t="s">
        <v>1</v>
      </c>
      <c r="N86" s="106" t="s">
        <v>1</v>
      </c>
      <c r="O86" s="106" t="s">
        <v>1</v>
      </c>
      <c r="P86" s="108" t="s">
        <v>1</v>
      </c>
      <c r="Q86" s="107"/>
    </row>
    <row r="87" spans="1:17" ht="13.4" customHeight="1" x14ac:dyDescent="0.3">
      <c r="A87" s="103" t="s">
        <v>164</v>
      </c>
      <c r="B87" s="104">
        <f t="shared" si="1"/>
        <v>450075.67134103441</v>
      </c>
      <c r="C87" s="105">
        <v>84584.655428201615</v>
      </c>
      <c r="D87" s="106">
        <v>4258.0006409745683</v>
      </c>
      <c r="E87" s="106">
        <v>43628.015482307652</v>
      </c>
      <c r="F87" s="108">
        <v>20933.790151696197</v>
      </c>
      <c r="G87" s="107">
        <v>210772.42467270803</v>
      </c>
      <c r="H87" s="106">
        <v>54034.45264920668</v>
      </c>
      <c r="I87" s="106">
        <v>14110.01003784107</v>
      </c>
      <c r="J87" s="106">
        <v>3565.9008564031087</v>
      </c>
      <c r="K87" s="106">
        <v>1223.7248141140553</v>
      </c>
      <c r="L87" s="106">
        <v>12964.696607581489</v>
      </c>
      <c r="M87" s="106" t="s">
        <v>1</v>
      </c>
      <c r="N87" s="106" t="s">
        <v>1</v>
      </c>
      <c r="O87" s="106" t="s">
        <v>1</v>
      </c>
      <c r="P87" s="108" t="s">
        <v>1</v>
      </c>
      <c r="Q87" s="107"/>
    </row>
    <row r="88" spans="1:17" ht="13.4" customHeight="1" x14ac:dyDescent="0.3">
      <c r="A88" s="109" t="s">
        <v>165</v>
      </c>
      <c r="B88" s="110">
        <f t="shared" si="1"/>
        <v>485169.66628958378</v>
      </c>
      <c r="C88" s="111">
        <v>124027.05277700326</v>
      </c>
      <c r="D88" s="112">
        <v>13423.84186417049</v>
      </c>
      <c r="E88" s="112">
        <v>49461.991942176188</v>
      </c>
      <c r="F88" s="113">
        <v>29726.754795193552</v>
      </c>
      <c r="G88" s="114">
        <v>192960.9653989909</v>
      </c>
      <c r="H88" s="112">
        <v>40794.954040031851</v>
      </c>
      <c r="I88" s="112">
        <v>13272.142035119159</v>
      </c>
      <c r="J88" s="112">
        <v>3882.3193454159168</v>
      </c>
      <c r="K88" s="112">
        <v>693.61464847639832</v>
      </c>
      <c r="L88" s="112">
        <v>16926.029443006057</v>
      </c>
      <c r="M88" s="112" t="s">
        <v>1</v>
      </c>
      <c r="N88" s="112" t="s">
        <v>1</v>
      </c>
      <c r="O88" s="112" t="s">
        <v>1</v>
      </c>
      <c r="P88" s="113" t="s">
        <v>1</v>
      </c>
      <c r="Q88" s="114"/>
    </row>
    <row r="89" spans="1:17" ht="13.4" customHeight="1" x14ac:dyDescent="0.3">
      <c r="A89" s="103" t="s">
        <v>166</v>
      </c>
      <c r="B89" s="104">
        <f t="shared" si="1"/>
        <v>605264.67080694425</v>
      </c>
      <c r="C89" s="105">
        <v>130390.44235975569</v>
      </c>
      <c r="D89" s="106">
        <v>5520.2458869415123</v>
      </c>
      <c r="E89" s="106">
        <v>38350.287247228305</v>
      </c>
      <c r="F89" s="108">
        <v>52599.747726216556</v>
      </c>
      <c r="G89" s="107">
        <v>301419.39571001788</v>
      </c>
      <c r="H89" s="106">
        <v>45491.051530571604</v>
      </c>
      <c r="I89" s="106">
        <v>11299.661013078403</v>
      </c>
      <c r="J89" s="106">
        <v>2938.0041359622915</v>
      </c>
      <c r="K89" s="106">
        <v>1001.9067831773218</v>
      </c>
      <c r="L89" s="106">
        <v>16253.928413994554</v>
      </c>
      <c r="M89" s="106" t="s">
        <v>1</v>
      </c>
      <c r="N89" s="106" t="s">
        <v>1</v>
      </c>
      <c r="O89" s="106" t="s">
        <v>1</v>
      </c>
      <c r="P89" s="108" t="s">
        <v>1</v>
      </c>
      <c r="Q89" s="107"/>
    </row>
    <row r="90" spans="1:17" ht="13.4" customHeight="1" x14ac:dyDescent="0.3">
      <c r="A90" s="103" t="s">
        <v>167</v>
      </c>
      <c r="B90" s="104">
        <f t="shared" si="1"/>
        <v>354567.3286317467</v>
      </c>
      <c r="C90" s="105">
        <v>85428.987072296368</v>
      </c>
      <c r="D90" s="106">
        <v>4936.5682835424541</v>
      </c>
      <c r="E90" s="106">
        <v>61238.924062271792</v>
      </c>
      <c r="F90" s="108">
        <v>39286.330744207662</v>
      </c>
      <c r="G90" s="107">
        <v>78078.571183031279</v>
      </c>
      <c r="H90" s="106">
        <v>62954.638891986979</v>
      </c>
      <c r="I90" s="106">
        <v>10436.113782115115</v>
      </c>
      <c r="J90" s="106">
        <v>2783.5599814114053</v>
      </c>
      <c r="K90" s="106">
        <v>315.70202781650397</v>
      </c>
      <c r="L90" s="106">
        <v>9107.93260306712</v>
      </c>
      <c r="M90" s="106" t="s">
        <v>1</v>
      </c>
      <c r="N90" s="106" t="s">
        <v>1</v>
      </c>
      <c r="O90" s="106" t="s">
        <v>1</v>
      </c>
      <c r="P90" s="108" t="s">
        <v>1</v>
      </c>
      <c r="Q90" s="107"/>
    </row>
    <row r="91" spans="1:17" ht="13.4" customHeight="1" x14ac:dyDescent="0.3">
      <c r="A91" s="103" t="s">
        <v>168</v>
      </c>
      <c r="B91" s="104">
        <f t="shared" si="1"/>
        <v>469336.88978092</v>
      </c>
      <c r="C91" s="105">
        <v>44428.205225054749</v>
      </c>
      <c r="D91" s="106">
        <v>42325.55238398724</v>
      </c>
      <c r="E91" s="106">
        <v>97490.629395870681</v>
      </c>
      <c r="F91" s="108">
        <v>12468.631746663972</v>
      </c>
      <c r="G91" s="107">
        <v>220498.15631281937</v>
      </c>
      <c r="H91" s="106">
        <v>29420.77988448516</v>
      </c>
      <c r="I91" s="106">
        <v>10090.08554404833</v>
      </c>
      <c r="J91" s="106">
        <v>1625.27889530638</v>
      </c>
      <c r="K91" s="106">
        <v>257.50848801699533</v>
      </c>
      <c r="L91" s="106">
        <v>10732.061904667065</v>
      </c>
      <c r="M91" s="106" t="s">
        <v>1</v>
      </c>
      <c r="N91" s="106" t="s">
        <v>1</v>
      </c>
      <c r="O91" s="106" t="s">
        <v>1</v>
      </c>
      <c r="P91" s="108" t="s">
        <v>1</v>
      </c>
      <c r="Q91" s="107"/>
    </row>
    <row r="92" spans="1:17" ht="13.4" customHeight="1" x14ac:dyDescent="0.3">
      <c r="A92" s="103" t="s">
        <v>169</v>
      </c>
      <c r="B92" s="104">
        <f t="shared" si="1"/>
        <v>762573.02430259588</v>
      </c>
      <c r="C92" s="105">
        <v>57904.668650003339</v>
      </c>
      <c r="D92" s="106">
        <v>60811.469428068776</v>
      </c>
      <c r="E92" s="106">
        <v>278975.95004248817</v>
      </c>
      <c r="F92" s="108">
        <v>24934.2760406294</v>
      </c>
      <c r="G92" s="107">
        <v>246541.31870709694</v>
      </c>
      <c r="H92" s="106">
        <v>62140.947039102437</v>
      </c>
      <c r="I92" s="106">
        <v>10649.151687910769</v>
      </c>
      <c r="J92" s="106">
        <v>4248.5338246033334</v>
      </c>
      <c r="K92" s="106">
        <v>449.18213171346997</v>
      </c>
      <c r="L92" s="106">
        <v>15917.526750979216</v>
      </c>
      <c r="M92" s="106" t="s">
        <v>1</v>
      </c>
      <c r="N92" s="106" t="s">
        <v>1</v>
      </c>
      <c r="O92" s="106" t="s">
        <v>1</v>
      </c>
      <c r="P92" s="108" t="s">
        <v>1</v>
      </c>
      <c r="Q92" s="107"/>
    </row>
    <row r="93" spans="1:17" ht="13.4" customHeight="1" x14ac:dyDescent="0.3">
      <c r="A93" s="103" t="s">
        <v>170</v>
      </c>
      <c r="B93" s="104">
        <f t="shared" si="1"/>
        <v>394075.37858660292</v>
      </c>
      <c r="C93" s="105">
        <v>72038.21874726149</v>
      </c>
      <c r="D93" s="106">
        <v>-17502.874139945568</v>
      </c>
      <c r="E93" s="106">
        <v>4383.7221260705473</v>
      </c>
      <c r="F93" s="108">
        <v>16550.819889796192</v>
      </c>
      <c r="G93" s="107">
        <v>236690.71671413395</v>
      </c>
      <c r="H93" s="106">
        <v>55108.965106884425</v>
      </c>
      <c r="I93" s="106">
        <v>8153.4569508066179</v>
      </c>
      <c r="J93" s="106">
        <v>3753.6405596494724</v>
      </c>
      <c r="K93" s="106">
        <v>240.48373166035978</v>
      </c>
      <c r="L93" s="106">
        <v>14658.228900285472</v>
      </c>
      <c r="M93" s="106" t="s">
        <v>1</v>
      </c>
      <c r="N93" s="106" t="s">
        <v>1</v>
      </c>
      <c r="O93" s="106" t="s">
        <v>1</v>
      </c>
      <c r="P93" s="108" t="s">
        <v>1</v>
      </c>
      <c r="Q93" s="107"/>
    </row>
    <row r="94" spans="1:17" ht="13.4" customHeight="1" x14ac:dyDescent="0.3">
      <c r="A94" s="103" t="s">
        <v>171</v>
      </c>
      <c r="B94" s="104">
        <f t="shared" si="1"/>
        <v>525162.62865564611</v>
      </c>
      <c r="C94" s="105">
        <v>82814.787652526051</v>
      </c>
      <c r="D94" s="106">
        <v>11739.360202482907</v>
      </c>
      <c r="E94" s="106">
        <v>71138.481052579096</v>
      </c>
      <c r="F94" s="108">
        <v>16273.883024629844</v>
      </c>
      <c r="G94" s="107">
        <v>257539.69632277772</v>
      </c>
      <c r="H94" s="106">
        <v>54711.754865896561</v>
      </c>
      <c r="I94" s="106">
        <v>9806.4073723693837</v>
      </c>
      <c r="J94" s="106">
        <v>4779.7654949213293</v>
      </c>
      <c r="K94" s="106">
        <v>347.05123481378206</v>
      </c>
      <c r="L94" s="106">
        <v>16011.441432649533</v>
      </c>
      <c r="M94" s="106" t="s">
        <v>1</v>
      </c>
      <c r="N94" s="106" t="s">
        <v>1</v>
      </c>
      <c r="O94" s="106" t="s">
        <v>1</v>
      </c>
      <c r="P94" s="108" t="s">
        <v>1</v>
      </c>
      <c r="Q94" s="107"/>
    </row>
    <row r="95" spans="1:17" ht="13.4" customHeight="1" x14ac:dyDescent="0.3">
      <c r="A95" s="103" t="s">
        <v>172</v>
      </c>
      <c r="B95" s="104">
        <f t="shared" si="1"/>
        <v>610644.45498240716</v>
      </c>
      <c r="C95" s="105">
        <v>100314.57181338384</v>
      </c>
      <c r="D95" s="106">
        <v>22404.324069242517</v>
      </c>
      <c r="E95" s="106">
        <v>125049.11675297088</v>
      </c>
      <c r="F95" s="108">
        <v>30554.338445196856</v>
      </c>
      <c r="G95" s="107">
        <v>238477.64569109725</v>
      </c>
      <c r="H95" s="106">
        <v>56029.754822744464</v>
      </c>
      <c r="I95" s="106">
        <v>10961.690033857789</v>
      </c>
      <c r="J95" s="106">
        <v>4671.9733120892251</v>
      </c>
      <c r="K95" s="106">
        <v>430.08771493062477</v>
      </c>
      <c r="L95" s="106">
        <v>21750.952326893719</v>
      </c>
      <c r="M95" s="106" t="s">
        <v>1</v>
      </c>
      <c r="N95" s="106" t="s">
        <v>1</v>
      </c>
      <c r="O95" s="106" t="s">
        <v>1</v>
      </c>
      <c r="P95" s="108" t="s">
        <v>1</v>
      </c>
      <c r="Q95" s="107"/>
    </row>
    <row r="96" spans="1:17" ht="13.4" customHeight="1" x14ac:dyDescent="0.3">
      <c r="A96" s="103" t="s">
        <v>173</v>
      </c>
      <c r="B96" s="104">
        <f t="shared" si="1"/>
        <v>496665.81215295766</v>
      </c>
      <c r="C96" s="105">
        <v>84044.000093606854</v>
      </c>
      <c r="D96" s="106">
        <v>3578.6210183894373</v>
      </c>
      <c r="E96" s="106">
        <v>56531.087004580753</v>
      </c>
      <c r="F96" s="108">
        <v>40482.639580428862</v>
      </c>
      <c r="G96" s="107">
        <v>217087.96170384387</v>
      </c>
      <c r="H96" s="106">
        <v>62604.036185022924</v>
      </c>
      <c r="I96" s="106">
        <v>10017.115410276834</v>
      </c>
      <c r="J96" s="106">
        <v>5113.3909546571058</v>
      </c>
      <c r="K96" s="106">
        <v>365.8558836221207</v>
      </c>
      <c r="L96" s="106">
        <v>16841.10431852884</v>
      </c>
      <c r="M96" s="106" t="s">
        <v>1</v>
      </c>
      <c r="N96" s="106" t="s">
        <v>1</v>
      </c>
      <c r="O96" s="106" t="s">
        <v>1</v>
      </c>
      <c r="P96" s="108" t="s">
        <v>1</v>
      </c>
      <c r="Q96" s="107"/>
    </row>
    <row r="97" spans="1:17" ht="13.4" customHeight="1" x14ac:dyDescent="0.3">
      <c r="A97" s="103" t="s">
        <v>174</v>
      </c>
      <c r="B97" s="104">
        <f t="shared" si="1"/>
        <v>422583.21240722289</v>
      </c>
      <c r="C97" s="105">
        <v>81038.430742879777</v>
      </c>
      <c r="D97" s="106">
        <v>10237.170822213384</v>
      </c>
      <c r="E97" s="106">
        <v>64448.315290446786</v>
      </c>
      <c r="F97" s="108">
        <v>18029.31023036582</v>
      </c>
      <c r="G97" s="107">
        <v>150520.830141738</v>
      </c>
      <c r="H97" s="106">
        <v>63113.807176525261</v>
      </c>
      <c r="I97" s="106">
        <v>12186.065640642642</v>
      </c>
      <c r="J97" s="106">
        <v>4792.088830246299</v>
      </c>
      <c r="K97" s="106">
        <v>268.60933578968309</v>
      </c>
      <c r="L97" s="106">
        <v>17948.584196375221</v>
      </c>
      <c r="M97" s="106" t="s">
        <v>1</v>
      </c>
      <c r="N97" s="106" t="s">
        <v>1</v>
      </c>
      <c r="O97" s="106" t="s">
        <v>1</v>
      </c>
      <c r="P97" s="108" t="s">
        <v>1</v>
      </c>
      <c r="Q97" s="107"/>
    </row>
    <row r="98" spans="1:17" ht="13.4" customHeight="1" x14ac:dyDescent="0.3">
      <c r="A98" s="103" t="s">
        <v>175</v>
      </c>
      <c r="B98" s="104">
        <f t="shared" si="1"/>
        <v>662253.85278928466</v>
      </c>
      <c r="C98" s="105">
        <v>88710.53322146993</v>
      </c>
      <c r="D98" s="106">
        <v>10304.735025891241</v>
      </c>
      <c r="E98" s="106">
        <v>73403.222860319889</v>
      </c>
      <c r="F98" s="108">
        <v>23369.747062338185</v>
      </c>
      <c r="G98" s="107">
        <v>374471.90944466554</v>
      </c>
      <c r="H98" s="106">
        <v>60945.76351623184</v>
      </c>
      <c r="I98" s="106">
        <v>9630.9764090818626</v>
      </c>
      <c r="J98" s="106">
        <v>3756.0677554272033</v>
      </c>
      <c r="K98" s="106">
        <v>534.34368983602201</v>
      </c>
      <c r="L98" s="106">
        <v>17126.553804023089</v>
      </c>
      <c r="M98" s="106" t="s">
        <v>1</v>
      </c>
      <c r="N98" s="106" t="s">
        <v>1</v>
      </c>
      <c r="O98" s="106" t="s">
        <v>1</v>
      </c>
      <c r="P98" s="108" t="s">
        <v>1</v>
      </c>
      <c r="Q98" s="107"/>
    </row>
    <row r="99" spans="1:17" ht="13.4" customHeight="1" x14ac:dyDescent="0.3">
      <c r="A99" s="103" t="s">
        <v>176</v>
      </c>
      <c r="B99" s="104">
        <f t="shared" si="1"/>
        <v>548981.06988913252</v>
      </c>
      <c r="C99" s="105">
        <v>91088.602393281442</v>
      </c>
      <c r="D99" s="106">
        <v>3658.3072346146205</v>
      </c>
      <c r="E99" s="106">
        <v>50775.576734382346</v>
      </c>
      <c r="F99" s="108">
        <v>17684.060280156675</v>
      </c>
      <c r="G99" s="107">
        <v>285583.09109838703</v>
      </c>
      <c r="H99" s="106">
        <v>65301.395243311359</v>
      </c>
      <c r="I99" s="106">
        <v>11169.976136891717</v>
      </c>
      <c r="J99" s="106">
        <v>3217.7286629489486</v>
      </c>
      <c r="K99" s="106">
        <v>361.68724025758519</v>
      </c>
      <c r="L99" s="106">
        <v>20140.64486490078</v>
      </c>
      <c r="M99" s="106" t="s">
        <v>1</v>
      </c>
      <c r="N99" s="106" t="s">
        <v>1</v>
      </c>
      <c r="O99" s="106" t="s">
        <v>1</v>
      </c>
      <c r="P99" s="108" t="s">
        <v>1</v>
      </c>
      <c r="Q99" s="107"/>
    </row>
    <row r="100" spans="1:17" ht="13.4" customHeight="1" x14ac:dyDescent="0.3">
      <c r="A100" s="109" t="s">
        <v>177</v>
      </c>
      <c r="B100" s="110">
        <f t="shared" si="1"/>
        <v>469975.43212374725</v>
      </c>
      <c r="C100" s="111">
        <v>139768.42998904598</v>
      </c>
      <c r="D100" s="112">
        <v>15999.522601075469</v>
      </c>
      <c r="E100" s="112">
        <v>66058.56311690899</v>
      </c>
      <c r="F100" s="113">
        <v>17882.227975834838</v>
      </c>
      <c r="G100" s="114">
        <v>122982.00755925151</v>
      </c>
      <c r="H100" s="112">
        <v>60900.691885414584</v>
      </c>
      <c r="I100" s="112">
        <v>10914.878895306376</v>
      </c>
      <c r="J100" s="112">
        <v>2715.0564927305318</v>
      </c>
      <c r="K100" s="112">
        <v>687.73766845913826</v>
      </c>
      <c r="L100" s="112">
        <v>32066.315939719843</v>
      </c>
      <c r="M100" s="112" t="s">
        <v>1</v>
      </c>
      <c r="N100" s="112" t="s">
        <v>1</v>
      </c>
      <c r="O100" s="112" t="s">
        <v>1</v>
      </c>
      <c r="P100" s="113" t="s">
        <v>1</v>
      </c>
      <c r="Q100" s="114"/>
    </row>
    <row r="101" spans="1:17" ht="13.4" customHeight="1" x14ac:dyDescent="0.3">
      <c r="A101" s="103" t="s">
        <v>178</v>
      </c>
      <c r="B101" s="104">
        <f t="shared" si="1"/>
        <v>688618.79194317199</v>
      </c>
      <c r="C101" s="105">
        <v>121399.02693321383</v>
      </c>
      <c r="D101" s="106">
        <v>5630.4195396003452</v>
      </c>
      <c r="E101" s="106">
        <v>38082.061493394416</v>
      </c>
      <c r="F101" s="108">
        <v>48591.064926973377</v>
      </c>
      <c r="G101" s="107">
        <v>372635.96111033653</v>
      </c>
      <c r="H101" s="106">
        <v>61098.875698731987</v>
      </c>
      <c r="I101" s="106">
        <v>10009.339098785102</v>
      </c>
      <c r="J101" s="106">
        <v>3028.291834295957</v>
      </c>
      <c r="K101" s="106">
        <v>865.97728208192257</v>
      </c>
      <c r="L101" s="106">
        <v>27277.774025758477</v>
      </c>
      <c r="M101" s="106" t="s">
        <v>1</v>
      </c>
      <c r="N101" s="106" t="s">
        <v>1</v>
      </c>
      <c r="O101" s="106" t="s">
        <v>1</v>
      </c>
      <c r="P101" s="108" t="s">
        <v>1</v>
      </c>
      <c r="Q101" s="107"/>
    </row>
    <row r="102" spans="1:17" ht="13.4" customHeight="1" x14ac:dyDescent="0.3">
      <c r="A102" s="103" t="s">
        <v>179</v>
      </c>
      <c r="B102" s="104">
        <f t="shared" si="1"/>
        <v>250788.60498539463</v>
      </c>
      <c r="C102" s="105">
        <v>62932.592597424176</v>
      </c>
      <c r="D102" s="106">
        <v>6484.00647679745</v>
      </c>
      <c r="E102" s="106">
        <v>47442.180129124325</v>
      </c>
      <c r="F102" s="108">
        <v>27010.540577574197</v>
      </c>
      <c r="G102" s="107">
        <v>42562.69614983732</v>
      </c>
      <c r="H102" s="106">
        <v>50880.231761933217</v>
      </c>
      <c r="I102" s="106">
        <v>6049.3011684259445</v>
      </c>
      <c r="J102" s="106">
        <v>2173.8240888269274</v>
      </c>
      <c r="K102" s="106">
        <v>182.07154617274111</v>
      </c>
      <c r="L102" s="106">
        <v>5071.1604892783644</v>
      </c>
      <c r="M102" s="106" t="s">
        <v>1</v>
      </c>
      <c r="N102" s="106" t="s">
        <v>1</v>
      </c>
      <c r="O102" s="106" t="s">
        <v>1</v>
      </c>
      <c r="P102" s="108" t="s">
        <v>1</v>
      </c>
      <c r="Q102" s="107"/>
    </row>
    <row r="103" spans="1:17" ht="13.4" customHeight="1" x14ac:dyDescent="0.3">
      <c r="A103" s="103" t="s">
        <v>180</v>
      </c>
      <c r="B103" s="104">
        <f t="shared" si="1"/>
        <v>463658.92284040357</v>
      </c>
      <c r="C103" s="105">
        <v>75933.755463387104</v>
      </c>
      <c r="D103" s="106">
        <v>58131.241158135839</v>
      </c>
      <c r="E103" s="106">
        <v>147813.73362278429</v>
      </c>
      <c r="F103" s="108">
        <v>14804.816508663593</v>
      </c>
      <c r="G103" s="107">
        <v>88185.161973046546</v>
      </c>
      <c r="H103" s="106">
        <v>58687.242435437831</v>
      </c>
      <c r="I103" s="106">
        <v>8063.4777567549636</v>
      </c>
      <c r="J103" s="106">
        <v>2846.3466706499362</v>
      </c>
      <c r="K103" s="106">
        <v>139.56727079599023</v>
      </c>
      <c r="L103" s="106">
        <v>9053.5799807475287</v>
      </c>
      <c r="M103" s="106" t="s">
        <v>1</v>
      </c>
      <c r="N103" s="106" t="s">
        <v>1</v>
      </c>
      <c r="O103" s="106" t="s">
        <v>1</v>
      </c>
      <c r="P103" s="108" t="s">
        <v>1</v>
      </c>
      <c r="Q103" s="107"/>
    </row>
    <row r="104" spans="1:17" ht="13.4" customHeight="1" x14ac:dyDescent="0.3">
      <c r="A104" s="103" t="s">
        <v>181</v>
      </c>
      <c r="B104" s="104">
        <f t="shared" si="1"/>
        <v>683715.01308172359</v>
      </c>
      <c r="C104" s="105">
        <v>71063.705464382932</v>
      </c>
      <c r="D104" s="106">
        <v>46374.10768240058</v>
      </c>
      <c r="E104" s="106">
        <v>167807.80618469088</v>
      </c>
      <c r="F104" s="108">
        <v>24431.591082121773</v>
      </c>
      <c r="G104" s="107">
        <v>281788.35123746941</v>
      </c>
      <c r="H104" s="106">
        <v>65398.986579698583</v>
      </c>
      <c r="I104" s="106">
        <v>8811.7075117838413</v>
      </c>
      <c r="J104" s="106">
        <v>2800.1144327159254</v>
      </c>
      <c r="K104" s="106">
        <v>237.8233253667928</v>
      </c>
      <c r="L104" s="106">
        <v>15000.819581092745</v>
      </c>
      <c r="M104" s="106" t="s">
        <v>1</v>
      </c>
      <c r="N104" s="106" t="s">
        <v>1</v>
      </c>
      <c r="O104" s="106" t="s">
        <v>1</v>
      </c>
      <c r="P104" s="108" t="s">
        <v>1</v>
      </c>
      <c r="Q104" s="107"/>
    </row>
    <row r="105" spans="1:17" ht="13.4" customHeight="1" x14ac:dyDescent="0.3">
      <c r="A105" s="103" t="s">
        <v>182</v>
      </c>
      <c r="B105" s="104">
        <f t="shared" si="1"/>
        <v>324709.58335092594</v>
      </c>
      <c r="C105" s="105">
        <v>85666.484302595723</v>
      </c>
      <c r="D105" s="106">
        <v>-36304.616801102027</v>
      </c>
      <c r="E105" s="106">
        <v>-26948.208146783458</v>
      </c>
      <c r="F105" s="108">
        <v>15180.205901878759</v>
      </c>
      <c r="G105" s="107">
        <v>194679.90789517344</v>
      </c>
      <c r="H105" s="106">
        <v>63046.660266879138</v>
      </c>
      <c r="I105" s="106">
        <v>9707.0131613888298</v>
      </c>
      <c r="J105" s="106">
        <v>4020.6201553475403</v>
      </c>
      <c r="K105" s="106">
        <v>271.45288986257708</v>
      </c>
      <c r="L105" s="106">
        <v>15390.063725685444</v>
      </c>
      <c r="M105" s="106" t="s">
        <v>1</v>
      </c>
      <c r="N105" s="106" t="s">
        <v>1</v>
      </c>
      <c r="O105" s="106" t="s">
        <v>1</v>
      </c>
      <c r="P105" s="108" t="s">
        <v>1</v>
      </c>
      <c r="Q105" s="107"/>
    </row>
    <row r="106" spans="1:17" ht="13.4" customHeight="1" x14ac:dyDescent="0.3">
      <c r="A106" s="103" t="s">
        <v>183</v>
      </c>
      <c r="B106" s="104">
        <f t="shared" si="1"/>
        <v>568419.14378344279</v>
      </c>
      <c r="C106" s="105">
        <v>95462.146692889888</v>
      </c>
      <c r="D106" s="106">
        <v>16996.19936002123</v>
      </c>
      <c r="E106" s="106">
        <v>103116.91429761665</v>
      </c>
      <c r="F106" s="108">
        <v>19067.9044001859</v>
      </c>
      <c r="G106" s="107">
        <v>215249.92511916615</v>
      </c>
      <c r="H106" s="106">
        <v>67195.244279691891</v>
      </c>
      <c r="I106" s="106">
        <v>7249.7623926176793</v>
      </c>
      <c r="J106" s="106">
        <v>4995.3691628493671</v>
      </c>
      <c r="K106" s="106">
        <v>263.53892949611628</v>
      </c>
      <c r="L106" s="106">
        <v>38822.139148907918</v>
      </c>
      <c r="M106" s="106" t="s">
        <v>1</v>
      </c>
      <c r="N106" s="106" t="s">
        <v>1</v>
      </c>
      <c r="O106" s="106" t="s">
        <v>1</v>
      </c>
      <c r="P106" s="108" t="s">
        <v>1</v>
      </c>
      <c r="Q106" s="107"/>
    </row>
    <row r="107" spans="1:17" ht="13.4" customHeight="1" x14ac:dyDescent="0.3">
      <c r="A107" s="103" t="s">
        <v>184</v>
      </c>
      <c r="B107" s="104">
        <f t="shared" si="1"/>
        <v>858600.53924019122</v>
      </c>
      <c r="C107" s="105">
        <v>118201.49931819692</v>
      </c>
      <c r="D107" s="106">
        <v>15351.091290247625</v>
      </c>
      <c r="E107" s="106">
        <v>207423.96708424622</v>
      </c>
      <c r="F107" s="108">
        <v>55907.989609639495</v>
      </c>
      <c r="G107" s="107">
        <v>335490.30662384641</v>
      </c>
      <c r="H107" s="106">
        <v>72959.53790778738</v>
      </c>
      <c r="I107" s="106">
        <v>8645.9174500431491</v>
      </c>
      <c r="J107" s="106">
        <v>5275.993792737172</v>
      </c>
      <c r="K107" s="106">
        <v>248.02513642700649</v>
      </c>
      <c r="L107" s="106">
        <v>39096.211027019868</v>
      </c>
      <c r="M107" s="106" t="s">
        <v>1</v>
      </c>
      <c r="N107" s="106" t="s">
        <v>1</v>
      </c>
      <c r="O107" s="106" t="s">
        <v>1</v>
      </c>
      <c r="P107" s="108" t="s">
        <v>1</v>
      </c>
      <c r="Q107" s="107"/>
    </row>
    <row r="108" spans="1:17" ht="13.4" customHeight="1" x14ac:dyDescent="0.3">
      <c r="A108" s="103" t="s">
        <v>185</v>
      </c>
      <c r="B108" s="104">
        <f t="shared" si="1"/>
        <v>542159.93121191033</v>
      </c>
      <c r="C108" s="105">
        <v>93528.076388501693</v>
      </c>
      <c r="D108" s="106">
        <v>3274.7680262895974</v>
      </c>
      <c r="E108" s="106">
        <v>44477.261926575062</v>
      </c>
      <c r="F108" s="108">
        <v>24632.458322379342</v>
      </c>
      <c r="G108" s="107">
        <v>177240.76708026306</v>
      </c>
      <c r="H108" s="106">
        <v>165788.89059516706</v>
      </c>
      <c r="I108" s="106">
        <v>10957.75771094735</v>
      </c>
      <c r="J108" s="106">
        <v>5917.1444333798036</v>
      </c>
      <c r="K108" s="106">
        <v>291.78878045542075</v>
      </c>
      <c r="L108" s="106">
        <v>16051.017947951908</v>
      </c>
      <c r="M108" s="106" t="s">
        <v>1</v>
      </c>
      <c r="N108" s="106" t="s">
        <v>1</v>
      </c>
      <c r="O108" s="106" t="s">
        <v>1</v>
      </c>
      <c r="P108" s="108" t="s">
        <v>1</v>
      </c>
      <c r="Q108" s="107"/>
    </row>
    <row r="109" spans="1:17" ht="13.4" customHeight="1" x14ac:dyDescent="0.3">
      <c r="A109" s="103" t="s">
        <v>186</v>
      </c>
      <c r="B109" s="104">
        <f t="shared" si="1"/>
        <v>403140.49683031242</v>
      </c>
      <c r="C109" s="105">
        <v>88738.613273252209</v>
      </c>
      <c r="D109" s="106">
        <v>12363.32925944367</v>
      </c>
      <c r="E109" s="106">
        <v>88179.975785036266</v>
      </c>
      <c r="F109" s="108">
        <v>13259.511740357151</v>
      </c>
      <c r="G109" s="107">
        <v>178717.77578404028</v>
      </c>
      <c r="H109" s="106">
        <v>-7258.4627142668569</v>
      </c>
      <c r="I109" s="106">
        <v>10274.771708822944</v>
      </c>
      <c r="J109" s="106">
        <v>6781.5208159065223</v>
      </c>
      <c r="K109" s="106">
        <v>206.30623514572105</v>
      </c>
      <c r="L109" s="106">
        <v>11877.154942574542</v>
      </c>
      <c r="M109" s="106" t="s">
        <v>1</v>
      </c>
      <c r="N109" s="106" t="s">
        <v>1</v>
      </c>
      <c r="O109" s="106" t="s">
        <v>1</v>
      </c>
      <c r="P109" s="108" t="s">
        <v>1</v>
      </c>
      <c r="Q109" s="107"/>
    </row>
    <row r="110" spans="1:17" ht="13.4" customHeight="1" x14ac:dyDescent="0.3">
      <c r="A110" s="103" t="s">
        <v>187</v>
      </c>
      <c r="B110" s="104">
        <f t="shared" si="1"/>
        <v>696640.19897264824</v>
      </c>
      <c r="C110" s="105">
        <v>98421.172459005524</v>
      </c>
      <c r="D110" s="106">
        <v>10653.647996083109</v>
      </c>
      <c r="E110" s="106">
        <v>75137.762163911553</v>
      </c>
      <c r="F110" s="108">
        <v>23690.628457146639</v>
      </c>
      <c r="G110" s="107">
        <v>373795.17262663489</v>
      </c>
      <c r="H110" s="106">
        <v>85121.793793400982</v>
      </c>
      <c r="I110" s="106">
        <v>10283.748011684256</v>
      </c>
      <c r="J110" s="106">
        <v>4888.587469295624</v>
      </c>
      <c r="K110" s="106">
        <v>540.64335125804985</v>
      </c>
      <c r="L110" s="106">
        <v>14107.042644227571</v>
      </c>
      <c r="M110" s="106" t="s">
        <v>1</v>
      </c>
      <c r="N110" s="106" t="s">
        <v>1</v>
      </c>
      <c r="O110" s="106" t="s">
        <v>1</v>
      </c>
      <c r="P110" s="108" t="s">
        <v>1</v>
      </c>
      <c r="Q110" s="107"/>
    </row>
    <row r="111" spans="1:17" ht="13.4" customHeight="1" x14ac:dyDescent="0.3">
      <c r="A111" s="103" t="s">
        <v>188</v>
      </c>
      <c r="B111" s="104">
        <f t="shared" si="1"/>
        <v>522632.12370742863</v>
      </c>
      <c r="C111" s="105">
        <v>97709.966147845742</v>
      </c>
      <c r="D111" s="106">
        <v>3697.4179877846441</v>
      </c>
      <c r="E111" s="106">
        <v>43950.053964681654</v>
      </c>
      <c r="F111" s="108">
        <v>16481.878612162272</v>
      </c>
      <c r="G111" s="107">
        <v>229549.50976033969</v>
      </c>
      <c r="H111" s="106">
        <v>94141.706674965157</v>
      </c>
      <c r="I111" s="106">
        <v>11954.169740423566</v>
      </c>
      <c r="J111" s="106">
        <v>4949.7590187877604</v>
      </c>
      <c r="K111" s="106">
        <v>301.6316736373895</v>
      </c>
      <c r="L111" s="106">
        <v>19896.03012680075</v>
      </c>
      <c r="M111" s="106" t="s">
        <v>1</v>
      </c>
      <c r="N111" s="106" t="s">
        <v>1</v>
      </c>
      <c r="O111" s="106" t="s">
        <v>1</v>
      </c>
      <c r="P111" s="108" t="s">
        <v>1</v>
      </c>
      <c r="Q111" s="107"/>
    </row>
    <row r="112" spans="1:17" ht="13.4" customHeight="1" x14ac:dyDescent="0.3">
      <c r="A112" s="109" t="s">
        <v>189</v>
      </c>
      <c r="B112" s="110">
        <f t="shared" si="1"/>
        <v>684527.605566288</v>
      </c>
      <c r="C112" s="111">
        <v>151937.60879572461</v>
      </c>
      <c r="D112" s="112">
        <v>17087.496047600063</v>
      </c>
      <c r="E112" s="112">
        <v>82339.25492597757</v>
      </c>
      <c r="F112" s="113">
        <v>20434.431288587963</v>
      </c>
      <c r="G112" s="114">
        <v>291731.84290977888</v>
      </c>
      <c r="H112" s="112">
        <v>79262.896102370025</v>
      </c>
      <c r="I112" s="112">
        <v>10416.748496315467</v>
      </c>
      <c r="J112" s="112">
        <v>4284.0063068445852</v>
      </c>
      <c r="K112" s="112">
        <v>517.95658899289651</v>
      </c>
      <c r="L112" s="112">
        <v>26515.36410409613</v>
      </c>
      <c r="M112" s="112" t="s">
        <v>1</v>
      </c>
      <c r="N112" s="112" t="s">
        <v>1</v>
      </c>
      <c r="O112" s="112" t="s">
        <v>1</v>
      </c>
      <c r="P112" s="113" t="s">
        <v>1</v>
      </c>
      <c r="Q112" s="114"/>
    </row>
    <row r="113" spans="1:17" ht="13.4" customHeight="1" x14ac:dyDescent="0.3">
      <c r="A113" s="103" t="s">
        <v>190</v>
      </c>
      <c r="B113" s="104">
        <f t="shared" si="1"/>
        <v>632781.21154152555</v>
      </c>
      <c r="C113" s="105">
        <v>124839.3261249419</v>
      </c>
      <c r="D113" s="106">
        <v>4598.228959702582</v>
      </c>
      <c r="E113" s="106">
        <v>33473.338939122346</v>
      </c>
      <c r="F113" s="108">
        <v>38169.208769833371</v>
      </c>
      <c r="G113" s="107">
        <v>326758.86939753039</v>
      </c>
      <c r="H113" s="106">
        <v>77605.038268273245</v>
      </c>
      <c r="I113" s="106">
        <v>8805.7313118236725</v>
      </c>
      <c r="J113" s="106">
        <v>5354.2235544048335</v>
      </c>
      <c r="K113" s="106">
        <v>780.56356303525183</v>
      </c>
      <c r="L113" s="106">
        <v>12396.682652857995</v>
      </c>
      <c r="M113" s="106" t="s">
        <v>1</v>
      </c>
      <c r="N113" s="106" t="s">
        <v>1</v>
      </c>
      <c r="O113" s="106" t="s">
        <v>1</v>
      </c>
      <c r="P113" s="108" t="s">
        <v>1</v>
      </c>
      <c r="Q113" s="107"/>
    </row>
    <row r="114" spans="1:17" ht="13.4" customHeight="1" x14ac:dyDescent="0.3">
      <c r="A114" s="103" t="s">
        <v>191</v>
      </c>
      <c r="B114" s="104">
        <f t="shared" si="1"/>
        <v>441228.95644692291</v>
      </c>
      <c r="C114" s="105">
        <v>76381.859347739504</v>
      </c>
      <c r="D114" s="106">
        <v>4767.5096361946507</v>
      </c>
      <c r="E114" s="106">
        <v>61215.278058487689</v>
      </c>
      <c r="F114" s="108">
        <v>13301.003869747059</v>
      </c>
      <c r="G114" s="107">
        <v>187415.5531743344</v>
      </c>
      <c r="H114" s="106">
        <v>67765.837810197176</v>
      </c>
      <c r="I114" s="106">
        <v>10674.995115182897</v>
      </c>
      <c r="J114" s="106">
        <v>3585.1096229170812</v>
      </c>
      <c r="K114" s="106">
        <v>203.63727677089557</v>
      </c>
      <c r="L114" s="106">
        <v>15918.172535351523</v>
      </c>
      <c r="M114" s="106" t="s">
        <v>1</v>
      </c>
      <c r="N114" s="106" t="s">
        <v>1</v>
      </c>
      <c r="O114" s="106" t="s">
        <v>1</v>
      </c>
      <c r="P114" s="108" t="s">
        <v>1</v>
      </c>
      <c r="Q114" s="107"/>
    </row>
    <row r="115" spans="1:17" ht="13.4" customHeight="1" x14ac:dyDescent="0.3">
      <c r="A115" s="103" t="s">
        <v>192</v>
      </c>
      <c r="B115" s="104">
        <f t="shared" si="1"/>
        <v>921713.26894874859</v>
      </c>
      <c r="C115" s="105">
        <v>48561.521612228629</v>
      </c>
      <c r="D115" s="106">
        <v>69026.374750381714</v>
      </c>
      <c r="E115" s="106">
        <v>221713.56225187544</v>
      </c>
      <c r="F115" s="108">
        <v>10723.947566553803</v>
      </c>
      <c r="G115" s="107">
        <v>464584.84140111535</v>
      </c>
      <c r="H115" s="106">
        <v>74722.099521675627</v>
      </c>
      <c r="I115" s="106">
        <v>8281.0016065856762</v>
      </c>
      <c r="J115" s="106">
        <v>4042.7333831242108</v>
      </c>
      <c r="K115" s="106">
        <v>177.42840071698862</v>
      </c>
      <c r="L115" s="106">
        <v>19879.758454491137</v>
      </c>
      <c r="M115" s="106" t="s">
        <v>1</v>
      </c>
      <c r="N115" s="106" t="s">
        <v>1</v>
      </c>
      <c r="O115" s="106" t="s">
        <v>1</v>
      </c>
      <c r="P115" s="108" t="s">
        <v>1</v>
      </c>
      <c r="Q115" s="107"/>
    </row>
    <row r="116" spans="1:17" ht="13.4" customHeight="1" x14ac:dyDescent="0.3">
      <c r="A116" s="103" t="s">
        <v>193</v>
      </c>
      <c r="B116" s="104">
        <f t="shared" si="1"/>
        <v>990787.41675097914</v>
      </c>
      <c r="C116" s="105">
        <v>58813.175649604993</v>
      </c>
      <c r="D116" s="106">
        <v>39743.030363473415</v>
      </c>
      <c r="E116" s="106">
        <v>322984.69424483832</v>
      </c>
      <c r="F116" s="108">
        <v>19304.886595963624</v>
      </c>
      <c r="G116" s="107">
        <v>430082.50580561633</v>
      </c>
      <c r="H116" s="106">
        <v>80078.036081125945</v>
      </c>
      <c r="I116" s="106">
        <v>9149.2261900019894</v>
      </c>
      <c r="J116" s="106">
        <v>5348.5799044015139</v>
      </c>
      <c r="K116" s="106">
        <v>223.45867357100192</v>
      </c>
      <c r="L116" s="106">
        <v>25059.823242381994</v>
      </c>
      <c r="M116" s="106" t="s">
        <v>1</v>
      </c>
      <c r="N116" s="106" t="s">
        <v>1</v>
      </c>
      <c r="O116" s="106" t="s">
        <v>1</v>
      </c>
      <c r="P116" s="108" t="s">
        <v>1</v>
      </c>
      <c r="Q116" s="107"/>
    </row>
    <row r="117" spans="1:17" ht="13.4" customHeight="1" x14ac:dyDescent="0.3">
      <c r="A117" s="103" t="s">
        <v>194</v>
      </c>
      <c r="B117" s="104">
        <f t="shared" si="1"/>
        <v>308807.47612029477</v>
      </c>
      <c r="C117" s="105">
        <v>72340.011091747976</v>
      </c>
      <c r="D117" s="106">
        <v>-47250.617776339372</v>
      </c>
      <c r="E117" s="106">
        <v>-54294.3994137954</v>
      </c>
      <c r="F117" s="108">
        <v>13857.347696673953</v>
      </c>
      <c r="G117" s="107">
        <v>203108.99602170885</v>
      </c>
      <c r="H117" s="106">
        <v>70918.891374892119</v>
      </c>
      <c r="I117" s="106">
        <v>4017.2078603199866</v>
      </c>
      <c r="J117" s="106">
        <v>5311.4055798977624</v>
      </c>
      <c r="K117" s="106">
        <v>293.70689769634203</v>
      </c>
      <c r="L117" s="106">
        <v>40504.926787492535</v>
      </c>
      <c r="M117" s="106" t="s">
        <v>1</v>
      </c>
      <c r="N117" s="106" t="s">
        <v>1</v>
      </c>
      <c r="O117" s="106" t="s">
        <v>1</v>
      </c>
      <c r="P117" s="108" t="s">
        <v>1</v>
      </c>
      <c r="Q117" s="107"/>
    </row>
    <row r="118" spans="1:17" ht="13.4" customHeight="1" x14ac:dyDescent="0.3">
      <c r="A118" s="103" t="s">
        <v>195</v>
      </c>
      <c r="B118" s="104">
        <f t="shared" si="1"/>
        <v>357049.20582154964</v>
      </c>
      <c r="C118" s="105">
        <v>77167.686758613811</v>
      </c>
      <c r="D118" s="106">
        <v>8002.5009998008336</v>
      </c>
      <c r="E118" s="106">
        <v>91634.527721569393</v>
      </c>
      <c r="F118" s="108">
        <v>12185.867433778147</v>
      </c>
      <c r="G118" s="107">
        <v>77176.286667994544</v>
      </c>
      <c r="H118" s="106">
        <v>78280.43013543119</v>
      </c>
      <c r="I118" s="106">
        <v>4072.3524895439141</v>
      </c>
      <c r="J118" s="106">
        <v>5808.9477594104774</v>
      </c>
      <c r="K118" s="106">
        <v>183.02745137090884</v>
      </c>
      <c r="L118" s="106">
        <v>2537.5784040363806</v>
      </c>
      <c r="M118" s="106" t="s">
        <v>1</v>
      </c>
      <c r="N118" s="106" t="s">
        <v>1</v>
      </c>
      <c r="O118" s="106" t="s">
        <v>1</v>
      </c>
      <c r="P118" s="108" t="s">
        <v>1</v>
      </c>
      <c r="Q118" s="107"/>
    </row>
    <row r="119" spans="1:17" ht="13.4" customHeight="1" x14ac:dyDescent="0.3">
      <c r="A119" s="103" t="s">
        <v>196</v>
      </c>
      <c r="B119" s="104">
        <f t="shared" si="1"/>
        <v>569537.07801135222</v>
      </c>
      <c r="C119" s="105">
        <v>93961.773405696076</v>
      </c>
      <c r="D119" s="106">
        <v>7818.3152735178883</v>
      </c>
      <c r="E119" s="106">
        <v>64500.940644625931</v>
      </c>
      <c r="F119" s="108">
        <v>25085.449894443336</v>
      </c>
      <c r="G119" s="107">
        <v>267241.44687014521</v>
      </c>
      <c r="H119" s="106">
        <v>82818.566729735103</v>
      </c>
      <c r="I119" s="106">
        <v>8302.7571310495969</v>
      </c>
      <c r="J119" s="106">
        <v>7758.3344718847475</v>
      </c>
      <c r="K119" s="106">
        <v>245.94815109871871</v>
      </c>
      <c r="L119" s="106">
        <v>11803.545439155549</v>
      </c>
      <c r="M119" s="106" t="s">
        <v>1</v>
      </c>
      <c r="N119" s="106" t="s">
        <v>1</v>
      </c>
      <c r="O119" s="106" t="s">
        <v>1</v>
      </c>
      <c r="P119" s="108" t="s">
        <v>1</v>
      </c>
      <c r="Q119" s="107"/>
    </row>
    <row r="120" spans="1:17" ht="13.4" customHeight="1" x14ac:dyDescent="0.3">
      <c r="A120" s="103" t="s">
        <v>197</v>
      </c>
      <c r="B120" s="104">
        <f t="shared" si="1"/>
        <v>444870.04922259849</v>
      </c>
      <c r="C120" s="105">
        <v>80285.90064031072</v>
      </c>
      <c r="D120" s="106">
        <v>3734.4803621456526</v>
      </c>
      <c r="E120" s="106">
        <v>66188.533361548194</v>
      </c>
      <c r="F120" s="108">
        <v>11107.788350262239</v>
      </c>
      <c r="G120" s="107">
        <v>151783.16365929766</v>
      </c>
      <c r="H120" s="106">
        <v>88692.085076346018</v>
      </c>
      <c r="I120" s="106">
        <v>13862.34660758149</v>
      </c>
      <c r="J120" s="106">
        <v>8012.7148874726172</v>
      </c>
      <c r="K120" s="106">
        <v>264.85945694748722</v>
      </c>
      <c r="L120" s="106">
        <v>20938.176820686447</v>
      </c>
      <c r="M120" s="106" t="s">
        <v>1</v>
      </c>
      <c r="N120" s="106" t="s">
        <v>1</v>
      </c>
      <c r="O120" s="106" t="s">
        <v>1</v>
      </c>
      <c r="P120" s="108" t="s">
        <v>1</v>
      </c>
      <c r="Q120" s="107"/>
    </row>
    <row r="121" spans="1:17" ht="13.4" customHeight="1" x14ac:dyDescent="0.3">
      <c r="A121" s="103" t="s">
        <v>198</v>
      </c>
      <c r="B121" s="104">
        <f t="shared" si="1"/>
        <v>524836.12844718865</v>
      </c>
      <c r="C121" s="105">
        <v>78107.99238431915</v>
      </c>
      <c r="D121" s="106">
        <v>9631.983422624975</v>
      </c>
      <c r="E121" s="106">
        <v>57844.509654451322</v>
      </c>
      <c r="F121" s="108">
        <v>8999.2367728871886</v>
      </c>
      <c r="G121" s="107">
        <v>229105.84878742637</v>
      </c>
      <c r="H121" s="106">
        <v>92681.836151828975</v>
      </c>
      <c r="I121" s="106">
        <v>13168.28008099316</v>
      </c>
      <c r="J121" s="106">
        <v>7866.9011574719507</v>
      </c>
      <c r="K121" s="106">
        <v>294.48066454225585</v>
      </c>
      <c r="L121" s="106">
        <v>27135.059370643299</v>
      </c>
      <c r="M121" s="106" t="s">
        <v>1</v>
      </c>
      <c r="N121" s="106" t="s">
        <v>1</v>
      </c>
      <c r="O121" s="106" t="s">
        <v>1</v>
      </c>
      <c r="P121" s="108" t="s">
        <v>1</v>
      </c>
      <c r="Q121" s="107"/>
    </row>
    <row r="122" spans="1:17" ht="13.4" customHeight="1" x14ac:dyDescent="0.3">
      <c r="A122" s="103" t="s">
        <v>199</v>
      </c>
      <c r="B122" s="104">
        <f t="shared" si="1"/>
        <v>663427.45285301702</v>
      </c>
      <c r="C122" s="105">
        <v>84306.544145920532</v>
      </c>
      <c r="D122" s="106">
        <v>7256.5746859855335</v>
      </c>
      <c r="E122" s="106">
        <v>46499.703106950721</v>
      </c>
      <c r="F122" s="108">
        <v>14774.764097125424</v>
      </c>
      <c r="G122" s="107">
        <v>378727.0481584011</v>
      </c>
      <c r="H122" s="106">
        <v>86821.859636194626</v>
      </c>
      <c r="I122" s="106">
        <v>12895.131897696341</v>
      </c>
      <c r="J122" s="106">
        <v>5514.9700677155943</v>
      </c>
      <c r="K122" s="106">
        <v>557.47411870145368</v>
      </c>
      <c r="L122" s="106">
        <v>26073.382938325696</v>
      </c>
      <c r="M122" s="106" t="s">
        <v>1</v>
      </c>
      <c r="N122" s="106" t="s">
        <v>1</v>
      </c>
      <c r="O122" s="106" t="s">
        <v>1</v>
      </c>
      <c r="P122" s="108" t="s">
        <v>1</v>
      </c>
      <c r="Q122" s="107"/>
    </row>
    <row r="123" spans="1:17" ht="13.4" customHeight="1" x14ac:dyDescent="0.3">
      <c r="A123" s="103" t="s">
        <v>200</v>
      </c>
      <c r="B123" s="104">
        <f t="shared" si="1"/>
        <v>557289.76766547177</v>
      </c>
      <c r="C123" s="105">
        <v>86110.485537409477</v>
      </c>
      <c r="D123" s="106">
        <v>2761.6424108743308</v>
      </c>
      <c r="E123" s="106">
        <v>69110.365074022513</v>
      </c>
      <c r="F123" s="108">
        <v>9566.9017171214273</v>
      </c>
      <c r="G123" s="107">
        <v>250787.25154882835</v>
      </c>
      <c r="H123" s="106">
        <v>92240.111223527827</v>
      </c>
      <c r="I123" s="106">
        <v>13433.985717652524</v>
      </c>
      <c r="J123" s="106">
        <v>4489.3011405430552</v>
      </c>
      <c r="K123" s="106">
        <v>281.54069574453962</v>
      </c>
      <c r="L123" s="106">
        <v>28508.182599747724</v>
      </c>
      <c r="M123" s="106" t="s">
        <v>1</v>
      </c>
      <c r="N123" s="106" t="s">
        <v>1</v>
      </c>
      <c r="O123" s="106" t="s">
        <v>1</v>
      </c>
      <c r="P123" s="108" t="s">
        <v>1</v>
      </c>
      <c r="Q123" s="107"/>
    </row>
    <row r="124" spans="1:17" ht="13.4" customHeight="1" x14ac:dyDescent="0.3">
      <c r="A124" s="109" t="s">
        <v>201</v>
      </c>
      <c r="B124" s="120">
        <f t="shared" si="1"/>
        <v>724736.76369415096</v>
      </c>
      <c r="C124" s="111">
        <v>141247.8125502888</v>
      </c>
      <c r="D124" s="112">
        <v>12794.385769766974</v>
      </c>
      <c r="E124" s="112">
        <v>76882.479514704901</v>
      </c>
      <c r="F124" s="113">
        <v>11289.270263559718</v>
      </c>
      <c r="G124" s="114">
        <v>338531.17908285162</v>
      </c>
      <c r="H124" s="112">
        <v>89749.735360817911</v>
      </c>
      <c r="I124" s="112">
        <v>22031.863757551611</v>
      </c>
      <c r="J124" s="112">
        <v>4659.1921911305781</v>
      </c>
      <c r="K124" s="112">
        <v>418.9322678085374</v>
      </c>
      <c r="L124" s="112">
        <v>27131.912935670185</v>
      </c>
      <c r="M124" s="112" t="s">
        <v>1</v>
      </c>
      <c r="N124" s="112" t="s">
        <v>1</v>
      </c>
      <c r="O124" s="112" t="s">
        <v>1</v>
      </c>
      <c r="P124" s="113" t="s">
        <v>1</v>
      </c>
      <c r="Q124" s="114"/>
    </row>
    <row r="125" spans="1:17" ht="13.4" customHeight="1" x14ac:dyDescent="0.3">
      <c r="A125" s="103" t="s">
        <v>202</v>
      </c>
      <c r="B125" s="104">
        <f t="shared" si="1"/>
        <v>830082.96369182749</v>
      </c>
      <c r="C125" s="105">
        <v>125659.24507700988</v>
      </c>
      <c r="D125" s="106">
        <v>4445.2104438026945</v>
      </c>
      <c r="E125" s="106">
        <v>47799.842706632146</v>
      </c>
      <c r="F125" s="108">
        <v>30144.526322777667</v>
      </c>
      <c r="G125" s="107">
        <v>484270.51583084371</v>
      </c>
      <c r="H125" s="106">
        <v>85650.974640509856</v>
      </c>
      <c r="I125" s="106">
        <v>17801.38455752506</v>
      </c>
      <c r="J125" s="106">
        <v>4850.2639646816688</v>
      </c>
      <c r="K125" s="106">
        <v>1085.8150102901147</v>
      </c>
      <c r="L125" s="106">
        <v>28375.185137754761</v>
      </c>
      <c r="M125" s="106" t="s">
        <v>1</v>
      </c>
      <c r="N125" s="106" t="s">
        <v>1</v>
      </c>
      <c r="O125" s="106" t="s">
        <v>1</v>
      </c>
      <c r="P125" s="108" t="s">
        <v>1</v>
      </c>
      <c r="Q125" s="107"/>
    </row>
    <row r="126" spans="1:17" ht="13.4" customHeight="1" x14ac:dyDescent="0.3">
      <c r="A126" s="103" t="s">
        <v>203</v>
      </c>
      <c r="B126" s="104">
        <f t="shared" si="1"/>
        <v>489655.28726448922</v>
      </c>
      <c r="C126" s="105">
        <v>83475.351444931264</v>
      </c>
      <c r="D126" s="106">
        <v>4447.4412756423035</v>
      </c>
      <c r="E126" s="106">
        <v>50407.067079267079</v>
      </c>
      <c r="F126" s="108">
        <v>10833.366527252207</v>
      </c>
      <c r="G126" s="107">
        <v>235699.51638651008</v>
      </c>
      <c r="H126" s="106">
        <v>66513.504907057024</v>
      </c>
      <c r="I126" s="106">
        <v>11127.958385115846</v>
      </c>
      <c r="J126" s="106">
        <v>3786.9475204142605</v>
      </c>
      <c r="K126" s="106">
        <v>176.29081192325575</v>
      </c>
      <c r="L126" s="106">
        <v>23187.842926375884</v>
      </c>
      <c r="M126" s="106" t="s">
        <v>1</v>
      </c>
      <c r="N126" s="106" t="s">
        <v>1</v>
      </c>
      <c r="O126" s="106" t="s">
        <v>1</v>
      </c>
      <c r="P126" s="108" t="s">
        <v>1</v>
      </c>
      <c r="Q126" s="107"/>
    </row>
    <row r="127" spans="1:17" ht="13.4" customHeight="1" x14ac:dyDescent="0.3">
      <c r="A127" s="103" t="s">
        <v>204</v>
      </c>
      <c r="B127" s="104">
        <f t="shared" si="1"/>
        <v>828216.73022737843</v>
      </c>
      <c r="C127" s="105">
        <v>60600.775725287138</v>
      </c>
      <c r="D127" s="106">
        <v>108106.92393015997</v>
      </c>
      <c r="E127" s="106">
        <v>307774.01580030541</v>
      </c>
      <c r="F127" s="108">
        <v>9654.0529774945207</v>
      </c>
      <c r="G127" s="107">
        <v>229651.99680807278</v>
      </c>
      <c r="H127" s="106">
        <v>76545.472212374705</v>
      </c>
      <c r="I127" s="106">
        <v>10717.089019451638</v>
      </c>
      <c r="J127" s="106">
        <v>3902.0878974971788</v>
      </c>
      <c r="K127" s="106">
        <v>129.5238664276703</v>
      </c>
      <c r="L127" s="106">
        <v>21134.791990307382</v>
      </c>
      <c r="M127" s="106" t="s">
        <v>1</v>
      </c>
      <c r="N127" s="106" t="s">
        <v>1</v>
      </c>
      <c r="O127" s="106" t="s">
        <v>1</v>
      </c>
      <c r="P127" s="108" t="s">
        <v>1</v>
      </c>
      <c r="Q127" s="107"/>
    </row>
    <row r="128" spans="1:17" ht="13.4" customHeight="1" x14ac:dyDescent="0.3">
      <c r="A128" s="103" t="s">
        <v>205</v>
      </c>
      <c r="B128" s="104">
        <f t="shared" si="1"/>
        <v>952069.64920500561</v>
      </c>
      <c r="C128" s="105">
        <v>63183.766197304678</v>
      </c>
      <c r="D128" s="106">
        <v>67226.172464980424</v>
      </c>
      <c r="E128" s="106">
        <v>287027.81650401646</v>
      </c>
      <c r="F128" s="108">
        <v>12983.270264887473</v>
      </c>
      <c r="G128" s="107">
        <v>393356.00213868415</v>
      </c>
      <c r="H128" s="106">
        <v>83151.77273451502</v>
      </c>
      <c r="I128" s="106">
        <v>14106.690283476066</v>
      </c>
      <c r="J128" s="106">
        <v>5217.9271061541513</v>
      </c>
      <c r="K128" s="106">
        <v>175.51812387970523</v>
      </c>
      <c r="L128" s="106">
        <v>25640.713387107477</v>
      </c>
      <c r="M128" s="106" t="s">
        <v>1</v>
      </c>
      <c r="N128" s="106" t="s">
        <v>1</v>
      </c>
      <c r="O128" s="106" t="s">
        <v>1</v>
      </c>
      <c r="P128" s="108" t="s">
        <v>1</v>
      </c>
      <c r="Q128" s="107"/>
    </row>
    <row r="129" spans="1:17" ht="13.4" customHeight="1" x14ac:dyDescent="0.3">
      <c r="A129" s="103" t="s">
        <v>206</v>
      </c>
      <c r="B129" s="104">
        <f t="shared" si="1"/>
        <v>513717.39278762526</v>
      </c>
      <c r="C129" s="105">
        <v>76471.943486689212</v>
      </c>
      <c r="D129" s="106">
        <v>-44227.616519949552</v>
      </c>
      <c r="E129" s="106">
        <v>26057.226316138884</v>
      </c>
      <c r="F129" s="108">
        <v>7530.0895405961655</v>
      </c>
      <c r="G129" s="107">
        <v>325515.89940450108</v>
      </c>
      <c r="H129" s="106">
        <v>78801.297795923776</v>
      </c>
      <c r="I129" s="106">
        <v>11118.177376684591</v>
      </c>
      <c r="J129" s="106">
        <v>4963.0883260306719</v>
      </c>
      <c r="K129" s="106">
        <v>198.20152028148445</v>
      </c>
      <c r="L129" s="106">
        <v>27289.085540728938</v>
      </c>
      <c r="M129" s="106" t="s">
        <v>1</v>
      </c>
      <c r="N129" s="106" t="s">
        <v>1</v>
      </c>
      <c r="O129" s="106" t="s">
        <v>1</v>
      </c>
      <c r="P129" s="108" t="s">
        <v>1</v>
      </c>
      <c r="Q129" s="107"/>
    </row>
    <row r="130" spans="1:17" ht="13.4" customHeight="1" x14ac:dyDescent="0.3">
      <c r="A130" s="103" t="s">
        <v>207</v>
      </c>
      <c r="B130" s="121">
        <f t="shared" si="1"/>
        <v>672927.10292504809</v>
      </c>
      <c r="C130" s="105">
        <v>87300.006638783772</v>
      </c>
      <c r="D130" s="106">
        <v>18157.073624112061</v>
      </c>
      <c r="E130" s="106">
        <v>147148.64236871805</v>
      </c>
      <c r="F130" s="108">
        <v>7484.8924991701442</v>
      </c>
      <c r="G130" s="107">
        <v>276737.70165305719</v>
      </c>
      <c r="H130" s="106">
        <v>87289.676060545695</v>
      </c>
      <c r="I130" s="106">
        <v>11645.468707760738</v>
      </c>
      <c r="J130" s="106">
        <v>6506.0080993162046</v>
      </c>
      <c r="K130" s="106">
        <v>232.3574321184359</v>
      </c>
      <c r="L130" s="106">
        <v>30425.275841465842</v>
      </c>
      <c r="M130" s="106" t="s">
        <v>1</v>
      </c>
      <c r="N130" s="106" t="s">
        <v>1</v>
      </c>
      <c r="O130" s="106" t="s">
        <v>1</v>
      </c>
      <c r="P130" s="108" t="s">
        <v>1</v>
      </c>
      <c r="Q130" s="107"/>
    </row>
    <row r="131" spans="1:17" ht="13.4" customHeight="1" x14ac:dyDescent="0.3">
      <c r="A131" s="103" t="s">
        <v>208</v>
      </c>
      <c r="B131" s="121">
        <f t="shared" si="1"/>
        <v>815026.79982473608</v>
      </c>
      <c r="C131" s="105">
        <v>108610.50255593174</v>
      </c>
      <c r="D131" s="106">
        <v>10873.000066387836</v>
      </c>
      <c r="E131" s="106">
        <v>98931.819690632678</v>
      </c>
      <c r="F131" s="108">
        <v>9385.6410734913461</v>
      </c>
      <c r="G131" s="107">
        <v>439568.4790546372</v>
      </c>
      <c r="H131" s="106">
        <v>95552.053309433701</v>
      </c>
      <c r="I131" s="106">
        <v>12681.238476399125</v>
      </c>
      <c r="J131" s="106">
        <v>7435.4378277899486</v>
      </c>
      <c r="K131" s="106">
        <v>45.900019916351319</v>
      </c>
      <c r="L131" s="106">
        <v>31942.727750116173</v>
      </c>
      <c r="M131" s="106" t="s">
        <v>1</v>
      </c>
      <c r="N131" s="106" t="s">
        <v>1</v>
      </c>
      <c r="O131" s="106" t="s">
        <v>1</v>
      </c>
      <c r="P131" s="108" t="s">
        <v>1</v>
      </c>
      <c r="Q131" s="107"/>
    </row>
    <row r="132" spans="1:17" ht="13.4" customHeight="1" x14ac:dyDescent="0.3">
      <c r="A132" s="103" t="s">
        <v>209</v>
      </c>
      <c r="B132" s="121">
        <f t="shared" si="1"/>
        <v>583536.81618701492</v>
      </c>
      <c r="C132" s="105">
        <v>88696.920837814498</v>
      </c>
      <c r="D132" s="106">
        <v>5217.1214233552409</v>
      </c>
      <c r="E132" s="106">
        <v>97029.542587797914</v>
      </c>
      <c r="F132" s="108">
        <v>8146.5163393746261</v>
      </c>
      <c r="G132" s="107">
        <v>241126.39060711709</v>
      </c>
      <c r="H132" s="106">
        <v>90890.773302131056</v>
      </c>
      <c r="I132" s="106">
        <v>14198.571941512315</v>
      </c>
      <c r="J132" s="106">
        <v>7066.4840347208383</v>
      </c>
      <c r="K132" s="106">
        <v>692.36498373497966</v>
      </c>
      <c r="L132" s="106">
        <v>30472.130129456287</v>
      </c>
      <c r="M132" s="106" t="s">
        <v>1</v>
      </c>
      <c r="N132" s="106" t="s">
        <v>1</v>
      </c>
      <c r="O132" s="106" t="s">
        <v>1</v>
      </c>
      <c r="P132" s="108" t="s">
        <v>1</v>
      </c>
      <c r="Q132" s="107"/>
    </row>
    <row r="133" spans="1:17" ht="13.4" customHeight="1" x14ac:dyDescent="0.3">
      <c r="A133" s="103" t="s">
        <v>210</v>
      </c>
      <c r="B133" s="121">
        <f t="shared" ref="B133:B167" si="2">C133+D133+E133+F133+G133+H133+I133+J133+K133+L133</f>
        <v>609183.86584179767</v>
      </c>
      <c r="C133" s="105">
        <v>89708.856137555602</v>
      </c>
      <c r="D133" s="106">
        <v>14715.129788222797</v>
      </c>
      <c r="E133" s="106">
        <v>79924.317864967132</v>
      </c>
      <c r="F133" s="108">
        <v>6906.2464366328068</v>
      </c>
      <c r="G133" s="107">
        <v>265602.33685188869</v>
      </c>
      <c r="H133" s="106">
        <v>97359.637223660597</v>
      </c>
      <c r="I133" s="106">
        <v>14746.934110071034</v>
      </c>
      <c r="J133" s="106">
        <v>7551.6497377680407</v>
      </c>
      <c r="K133" s="106">
        <v>387.14067582818831</v>
      </c>
      <c r="L133" s="106">
        <v>32281.617015202813</v>
      </c>
      <c r="M133" s="106" t="s">
        <v>1</v>
      </c>
      <c r="N133" s="106" t="s">
        <v>1</v>
      </c>
      <c r="O133" s="106" t="s">
        <v>1</v>
      </c>
      <c r="P133" s="108" t="s">
        <v>1</v>
      </c>
      <c r="Q133" s="107"/>
    </row>
    <row r="134" spans="1:17" ht="13.4" customHeight="1" x14ac:dyDescent="0.3">
      <c r="A134" s="103" t="s">
        <v>211</v>
      </c>
      <c r="B134" s="121">
        <f t="shared" si="2"/>
        <v>845029.48009858606</v>
      </c>
      <c r="C134" s="105">
        <v>95276.704507734175</v>
      </c>
      <c r="D134" s="106">
        <v>10756.157471951139</v>
      </c>
      <c r="E134" s="106">
        <v>105523.00338577971</v>
      </c>
      <c r="F134" s="108">
        <v>8752.8608902608958</v>
      </c>
      <c r="G134" s="107">
        <v>479903.67124742747</v>
      </c>
      <c r="H134" s="106">
        <v>94261.054421429973</v>
      </c>
      <c r="I134" s="106">
        <v>13835.177210714997</v>
      </c>
      <c r="J134" s="106">
        <v>6063.9422797583511</v>
      </c>
      <c r="K134" s="106">
        <v>309.93713071765251</v>
      </c>
      <c r="L134" s="106">
        <v>30346.971552811519</v>
      </c>
      <c r="M134" s="106" t="s">
        <v>1</v>
      </c>
      <c r="N134" s="106" t="s">
        <v>1</v>
      </c>
      <c r="O134" s="106" t="s">
        <v>1</v>
      </c>
      <c r="P134" s="108" t="s">
        <v>1</v>
      </c>
      <c r="Q134" s="107"/>
    </row>
    <row r="135" spans="1:17" ht="13.4" customHeight="1" x14ac:dyDescent="0.3">
      <c r="A135" s="103" t="s">
        <v>212</v>
      </c>
      <c r="B135" s="121">
        <f t="shared" si="2"/>
        <v>669713.97416849225</v>
      </c>
      <c r="C135" s="105">
        <v>95433.14744738763</v>
      </c>
      <c r="D135" s="106">
        <v>4889.7961893381125</v>
      </c>
      <c r="E135" s="106">
        <v>70665.870012613697</v>
      </c>
      <c r="F135" s="108">
        <v>6658.6673461461914</v>
      </c>
      <c r="G135" s="107">
        <v>340490.47334528313</v>
      </c>
      <c r="H135" s="106">
        <v>95616.568761202958</v>
      </c>
      <c r="I135" s="106">
        <v>15165.297332536678</v>
      </c>
      <c r="J135" s="106">
        <v>4458.915313018656</v>
      </c>
      <c r="K135" s="106">
        <v>291.97222233286863</v>
      </c>
      <c r="L135" s="106">
        <v>36043.266198632402</v>
      </c>
      <c r="M135" s="106" t="s">
        <v>1</v>
      </c>
      <c r="N135" s="106" t="s">
        <v>1</v>
      </c>
      <c r="O135" s="106" t="s">
        <v>1</v>
      </c>
      <c r="P135" s="108" t="s">
        <v>1</v>
      </c>
      <c r="Q135" s="107"/>
    </row>
    <row r="136" spans="1:17" ht="13.4" customHeight="1" x14ac:dyDescent="0.3">
      <c r="A136" s="109" t="s">
        <v>213</v>
      </c>
      <c r="B136" s="120">
        <f t="shared" si="2"/>
        <v>801711.58034986374</v>
      </c>
      <c r="C136" s="111">
        <v>145632.07432251214</v>
      </c>
      <c r="D136" s="112">
        <v>17360.419571134567</v>
      </c>
      <c r="E136" s="112">
        <v>99077.906127597409</v>
      </c>
      <c r="F136" s="113">
        <v>9496.7336204607345</v>
      </c>
      <c r="G136" s="114">
        <v>351978.02562570537</v>
      </c>
      <c r="H136" s="112">
        <v>96947.187925712002</v>
      </c>
      <c r="I136" s="112">
        <v>21948.080300073023</v>
      </c>
      <c r="J136" s="112">
        <v>4316.0213330677807</v>
      </c>
      <c r="K136" s="112">
        <v>515.21996547832362</v>
      </c>
      <c r="L136" s="112">
        <v>54439.911558122549</v>
      </c>
      <c r="M136" s="112" t="s">
        <v>1</v>
      </c>
      <c r="N136" s="112" t="s">
        <v>1</v>
      </c>
      <c r="O136" s="112" t="s">
        <v>1</v>
      </c>
      <c r="P136" s="113" t="s">
        <v>1</v>
      </c>
      <c r="Q136" s="114"/>
    </row>
    <row r="137" spans="1:17" ht="13.4" customHeight="1" x14ac:dyDescent="0.3">
      <c r="A137" s="103" t="s">
        <v>214</v>
      </c>
      <c r="B137" s="104">
        <f t="shared" si="2"/>
        <v>1093741.6791880766</v>
      </c>
      <c r="C137" s="105">
        <v>126452.07784173138</v>
      </c>
      <c r="D137" s="106">
        <v>8358.7269624244836</v>
      </c>
      <c r="E137" s="106">
        <v>94896.648803691147</v>
      </c>
      <c r="F137" s="108">
        <v>20621.273809334129</v>
      </c>
      <c r="G137" s="107">
        <v>557370.40745601803</v>
      </c>
      <c r="H137" s="106">
        <v>85851.158535816241</v>
      </c>
      <c r="I137" s="106">
        <v>44459.966018721374</v>
      </c>
      <c r="J137" s="106">
        <v>4617.0232357432124</v>
      </c>
      <c r="K137" s="106">
        <v>951.69693952067985</v>
      </c>
      <c r="L137" s="106">
        <v>150162.69958507598</v>
      </c>
      <c r="M137" s="106" t="s">
        <v>1</v>
      </c>
      <c r="N137" s="106" t="s">
        <v>1</v>
      </c>
      <c r="O137" s="106" t="s">
        <v>1</v>
      </c>
      <c r="P137" s="108" t="s">
        <v>1</v>
      </c>
      <c r="Q137" s="107"/>
    </row>
    <row r="138" spans="1:17" ht="13.4" customHeight="1" x14ac:dyDescent="0.3">
      <c r="A138" s="103" t="s">
        <v>215</v>
      </c>
      <c r="B138" s="104">
        <f t="shared" si="2"/>
        <v>520416.48939089157</v>
      </c>
      <c r="C138" s="105">
        <v>84566.922089889122</v>
      </c>
      <c r="D138" s="106">
        <v>6055.6175605789022</v>
      </c>
      <c r="E138" s="106">
        <v>84302.566863174667</v>
      </c>
      <c r="F138" s="108">
        <v>9161.4452150965953</v>
      </c>
      <c r="G138" s="107">
        <v>251819.83354677021</v>
      </c>
      <c r="H138" s="106">
        <v>74533.591923919565</v>
      </c>
      <c r="I138" s="106">
        <v>4442.7658593905599</v>
      </c>
      <c r="J138" s="106">
        <v>3298.2472946956118</v>
      </c>
      <c r="K138" s="106">
        <v>161.02316935537411</v>
      </c>
      <c r="L138" s="106">
        <v>2074.475868020972</v>
      </c>
      <c r="M138" s="106" t="s">
        <v>1</v>
      </c>
      <c r="N138" s="106" t="s">
        <v>1</v>
      </c>
      <c r="O138" s="106" t="s">
        <v>1</v>
      </c>
      <c r="P138" s="108" t="s">
        <v>1</v>
      </c>
      <c r="Q138" s="107"/>
    </row>
    <row r="139" spans="1:17" ht="13.4" customHeight="1" x14ac:dyDescent="0.3">
      <c r="A139" s="103" t="s">
        <v>216</v>
      </c>
      <c r="B139" s="104">
        <f t="shared" si="2"/>
        <v>776629.7708467769</v>
      </c>
      <c r="C139" s="105">
        <v>54886.769021775217</v>
      </c>
      <c r="D139" s="106">
        <v>103865.46659364007</v>
      </c>
      <c r="E139" s="106">
        <v>357846.73464216955</v>
      </c>
      <c r="F139" s="108">
        <v>9353.3854899422367</v>
      </c>
      <c r="G139" s="107">
        <v>156476.18477760078</v>
      </c>
      <c r="H139" s="106">
        <v>83128.471187678399</v>
      </c>
      <c r="I139" s="106">
        <v>6038.8808427936001</v>
      </c>
      <c r="J139" s="106">
        <v>3601.2770497244896</v>
      </c>
      <c r="K139" s="106">
        <v>113.5169687313284</v>
      </c>
      <c r="L139" s="106">
        <v>1319.0842727212437</v>
      </c>
      <c r="M139" s="106" t="s">
        <v>1</v>
      </c>
      <c r="N139" s="106" t="s">
        <v>1</v>
      </c>
      <c r="O139" s="106" t="s">
        <v>1</v>
      </c>
      <c r="P139" s="108" t="s">
        <v>1</v>
      </c>
      <c r="Q139" s="107"/>
    </row>
    <row r="140" spans="1:17" ht="13.4" customHeight="1" x14ac:dyDescent="0.3">
      <c r="A140" s="103" t="s">
        <v>217</v>
      </c>
      <c r="B140" s="104">
        <f t="shared" si="2"/>
        <v>852433.46170085657</v>
      </c>
      <c r="C140" s="105">
        <v>60404.286460864372</v>
      </c>
      <c r="D140" s="106">
        <v>47802.881782513447</v>
      </c>
      <c r="E140" s="106">
        <v>224920.65565591183</v>
      </c>
      <c r="F140" s="108">
        <v>25255.117945628361</v>
      </c>
      <c r="G140" s="107">
        <v>391123.0897168559</v>
      </c>
      <c r="H140" s="106">
        <v>81976.623667264168</v>
      </c>
      <c r="I140" s="106">
        <v>10491.099306910974</v>
      </c>
      <c r="J140" s="106">
        <v>4569.1010422890531</v>
      </c>
      <c r="K140" s="106">
        <v>244.7484996348669</v>
      </c>
      <c r="L140" s="106">
        <v>5645.8576229834698</v>
      </c>
      <c r="M140" s="106" t="s">
        <v>1</v>
      </c>
      <c r="N140" s="106" t="s">
        <v>1</v>
      </c>
      <c r="O140" s="106" t="s">
        <v>1</v>
      </c>
      <c r="P140" s="108" t="s">
        <v>1</v>
      </c>
      <c r="Q140" s="107"/>
    </row>
    <row r="141" spans="1:17" ht="13.4" customHeight="1" x14ac:dyDescent="0.3">
      <c r="A141" s="103" t="s">
        <v>218</v>
      </c>
      <c r="B141" s="104">
        <f t="shared" si="2"/>
        <v>503010.79143796058</v>
      </c>
      <c r="C141" s="105">
        <v>78465.499183429594</v>
      </c>
      <c r="D141" s="106">
        <v>-61686.059663081724</v>
      </c>
      <c r="E141" s="106">
        <v>38379.8974526987</v>
      </c>
      <c r="F141" s="108">
        <v>9437.3536606253729</v>
      </c>
      <c r="G141" s="107">
        <v>329357.93357664475</v>
      </c>
      <c r="H141" s="106">
        <v>84799.694924649753</v>
      </c>
      <c r="I141" s="106">
        <v>11827.675602469628</v>
      </c>
      <c r="J141" s="106">
        <v>5141.939802828123</v>
      </c>
      <c r="K141" s="106">
        <v>154.74701254730118</v>
      </c>
      <c r="L141" s="106">
        <v>7132.109885149036</v>
      </c>
      <c r="M141" s="106" t="s">
        <v>1</v>
      </c>
      <c r="N141" s="106" t="s">
        <v>1</v>
      </c>
      <c r="O141" s="106" t="s">
        <v>1</v>
      </c>
      <c r="P141" s="108" t="s">
        <v>1</v>
      </c>
      <c r="Q141" s="107"/>
    </row>
    <row r="142" spans="1:17" ht="13.4" customHeight="1" x14ac:dyDescent="0.3">
      <c r="A142" s="103" t="s">
        <v>219</v>
      </c>
      <c r="B142" s="121">
        <f t="shared" si="2"/>
        <v>671151.60705503554</v>
      </c>
      <c r="C142" s="105">
        <v>99735.232633605527</v>
      </c>
      <c r="D142" s="106">
        <v>20332.224877514436</v>
      </c>
      <c r="E142" s="106">
        <v>125704.32149239855</v>
      </c>
      <c r="F142" s="108">
        <v>9643.5882609705895</v>
      </c>
      <c r="G142" s="107">
        <v>282678.28601341037</v>
      </c>
      <c r="H142" s="106">
        <v>94135.817692358745</v>
      </c>
      <c r="I142" s="106">
        <v>13211.232513443536</v>
      </c>
      <c r="J142" s="106">
        <v>6137.4042521410056</v>
      </c>
      <c r="K142" s="106">
        <v>190.29074553541804</v>
      </c>
      <c r="L142" s="106">
        <v>19383.208573657328</v>
      </c>
      <c r="M142" s="106" t="s">
        <v>1</v>
      </c>
      <c r="N142" s="106" t="s">
        <v>1</v>
      </c>
      <c r="O142" s="106" t="s">
        <v>1</v>
      </c>
      <c r="P142" s="108" t="s">
        <v>1</v>
      </c>
      <c r="Q142" s="107"/>
    </row>
    <row r="143" spans="1:17" ht="13.4" customHeight="1" x14ac:dyDescent="0.3">
      <c r="A143" s="103" t="s">
        <v>220</v>
      </c>
      <c r="B143" s="121">
        <f t="shared" si="2"/>
        <v>841790.19373000041</v>
      </c>
      <c r="C143" s="105">
        <v>111961.98034754033</v>
      </c>
      <c r="D143" s="106">
        <v>11830.497514771294</v>
      </c>
      <c r="E143" s="106">
        <v>111350.58946026691</v>
      </c>
      <c r="F143" s="108">
        <v>13191.510742547965</v>
      </c>
      <c r="G143" s="107">
        <v>448734.86085540731</v>
      </c>
      <c r="H143" s="106">
        <v>95978.732672774277</v>
      </c>
      <c r="I143" s="106">
        <v>16647.913812985462</v>
      </c>
      <c r="J143" s="106">
        <v>7291.3940450109531</v>
      </c>
      <c r="K143" s="106">
        <v>189.10442806877771</v>
      </c>
      <c r="L143" s="106">
        <v>24613.609850627359</v>
      </c>
      <c r="M143" s="106" t="s">
        <v>1</v>
      </c>
      <c r="N143" s="106" t="s">
        <v>1</v>
      </c>
      <c r="O143" s="106" t="s">
        <v>1</v>
      </c>
      <c r="P143" s="108" t="s">
        <v>1</v>
      </c>
      <c r="Q143" s="107"/>
    </row>
    <row r="144" spans="1:17" ht="13.4" customHeight="1" x14ac:dyDescent="0.3">
      <c r="A144" s="103" t="s">
        <v>221</v>
      </c>
      <c r="B144" s="121">
        <f t="shared" si="2"/>
        <v>649146.34961627831</v>
      </c>
      <c r="C144" s="105">
        <v>99864.788510588856</v>
      </c>
      <c r="D144" s="106">
        <v>4967.6949369315571</v>
      </c>
      <c r="E144" s="106">
        <v>95915.653064462589</v>
      </c>
      <c r="F144" s="108">
        <v>8710.7355583217159</v>
      </c>
      <c r="G144" s="107">
        <v>289557.48778264626</v>
      </c>
      <c r="H144" s="106">
        <v>96870.97936997941</v>
      </c>
      <c r="I144" s="106">
        <v>13987.17745834163</v>
      </c>
      <c r="J144" s="106">
        <v>8436.9428732656215</v>
      </c>
      <c r="K144" s="106">
        <v>234.75837150634013</v>
      </c>
      <c r="L144" s="106">
        <v>30600.131690234364</v>
      </c>
      <c r="M144" s="106" t="s">
        <v>1</v>
      </c>
      <c r="N144" s="106" t="s">
        <v>1</v>
      </c>
      <c r="O144" s="106" t="s">
        <v>1</v>
      </c>
      <c r="P144" s="108" t="s">
        <v>1</v>
      </c>
      <c r="Q144" s="107"/>
    </row>
    <row r="145" spans="1:17" ht="13.4" customHeight="1" x14ac:dyDescent="0.3">
      <c r="A145" s="103" t="s">
        <v>222</v>
      </c>
      <c r="B145" s="121">
        <f t="shared" si="2"/>
        <v>744751.94080196519</v>
      </c>
      <c r="C145" s="105">
        <v>95706.462266148825</v>
      </c>
      <c r="D145" s="106">
        <v>13062.438612826119</v>
      </c>
      <c r="E145" s="106">
        <v>100527.92973909581</v>
      </c>
      <c r="F145" s="108">
        <v>9103.015405297745</v>
      </c>
      <c r="G145" s="107">
        <v>370850.92210283491</v>
      </c>
      <c r="H145" s="106">
        <v>97726.873703777455</v>
      </c>
      <c r="I145" s="106">
        <v>16482.340261900015</v>
      </c>
      <c r="J145" s="106">
        <v>6955.1573723693809</v>
      </c>
      <c r="K145" s="106">
        <v>275.28579764987046</v>
      </c>
      <c r="L145" s="106">
        <v>34061.515540065055</v>
      </c>
      <c r="M145" s="106" t="s">
        <v>1</v>
      </c>
      <c r="N145" s="106" t="s">
        <v>1</v>
      </c>
      <c r="O145" s="106" t="s">
        <v>1</v>
      </c>
      <c r="P145" s="108" t="s">
        <v>1</v>
      </c>
      <c r="Q145" s="107"/>
    </row>
    <row r="146" spans="1:17" ht="13.4" customHeight="1" x14ac:dyDescent="0.3">
      <c r="A146" s="103" t="s">
        <v>223</v>
      </c>
      <c r="B146" s="121">
        <f t="shared" si="2"/>
        <v>937860.47740954626</v>
      </c>
      <c r="C146" s="105">
        <v>104500.25939022769</v>
      </c>
      <c r="D146" s="106">
        <v>11575.308974639858</v>
      </c>
      <c r="E146" s="106">
        <v>131224.49312056022</v>
      </c>
      <c r="F146" s="108">
        <v>11406.905940051794</v>
      </c>
      <c r="G146" s="107">
        <v>522894.14524231543</v>
      </c>
      <c r="H146" s="106">
        <v>97568.93646683931</v>
      </c>
      <c r="I146" s="106">
        <v>15526.242470291443</v>
      </c>
      <c r="J146" s="106">
        <v>5455.9082852021511</v>
      </c>
      <c r="K146" s="106">
        <v>486.51998273916212</v>
      </c>
      <c r="L146" s="106">
        <v>37221.757536679259</v>
      </c>
      <c r="M146" s="106" t="s">
        <v>1</v>
      </c>
      <c r="N146" s="106" t="s">
        <v>1</v>
      </c>
      <c r="O146" s="106" t="s">
        <v>1</v>
      </c>
      <c r="P146" s="108" t="s">
        <v>1</v>
      </c>
      <c r="Q146" s="107"/>
    </row>
    <row r="147" spans="1:17" ht="13.4" customHeight="1" x14ac:dyDescent="0.3">
      <c r="A147" s="103" t="s">
        <v>224</v>
      </c>
      <c r="B147" s="121">
        <f t="shared" si="2"/>
        <v>725819.34184392216</v>
      </c>
      <c r="C147" s="105">
        <v>108405.06130584881</v>
      </c>
      <c r="D147" s="106">
        <v>7419.8108799707961</v>
      </c>
      <c r="E147" s="106">
        <v>97235.970336586252</v>
      </c>
      <c r="F147" s="108">
        <v>13336.015255261233</v>
      </c>
      <c r="G147" s="107">
        <v>338481.03819458256</v>
      </c>
      <c r="H147" s="106">
        <v>105051.96062537342</v>
      </c>
      <c r="I147" s="106">
        <v>18248.051646418375</v>
      </c>
      <c r="J147" s="106">
        <v>4895.6635464382925</v>
      </c>
      <c r="K147" s="106">
        <v>341.9269833366526</v>
      </c>
      <c r="L147" s="106">
        <v>32403.843070105595</v>
      </c>
      <c r="M147" s="106" t="s">
        <v>1</v>
      </c>
      <c r="N147" s="106" t="s">
        <v>1</v>
      </c>
      <c r="O147" s="106" t="s">
        <v>1</v>
      </c>
      <c r="P147" s="108" t="s">
        <v>1</v>
      </c>
      <c r="Q147" s="107"/>
    </row>
    <row r="148" spans="1:17" ht="13.4" customHeight="1" x14ac:dyDescent="0.3">
      <c r="A148" s="109" t="s">
        <v>225</v>
      </c>
      <c r="B148" s="120">
        <f t="shared" si="2"/>
        <v>808036.45963951445</v>
      </c>
      <c r="C148" s="111">
        <v>162158.06320686464</v>
      </c>
      <c r="D148" s="112">
        <v>12997.50717951271</v>
      </c>
      <c r="E148" s="112">
        <v>132445.90791774591</v>
      </c>
      <c r="F148" s="113">
        <v>22054.763166699857</v>
      </c>
      <c r="G148" s="114">
        <v>324841.2885012945</v>
      </c>
      <c r="H148" s="112">
        <v>96934.905385713239</v>
      </c>
      <c r="I148" s="112">
        <v>20140.523548097986</v>
      </c>
      <c r="J148" s="112">
        <v>1017.9546438292452</v>
      </c>
      <c r="K148" s="112">
        <v>579.48961030339308</v>
      </c>
      <c r="L148" s="112">
        <v>34866.056479453029</v>
      </c>
      <c r="M148" s="112" t="s">
        <v>1</v>
      </c>
      <c r="N148" s="112" t="s">
        <v>1</v>
      </c>
      <c r="O148" s="112" t="s">
        <v>1</v>
      </c>
      <c r="P148" s="113" t="s">
        <v>1</v>
      </c>
      <c r="Q148" s="114"/>
    </row>
    <row r="149" spans="1:17" ht="13.4" customHeight="1" x14ac:dyDescent="0.3">
      <c r="A149" s="115" t="s">
        <v>226</v>
      </c>
      <c r="B149" s="122">
        <f t="shared" si="2"/>
        <v>983998.41602967517</v>
      </c>
      <c r="C149" s="116">
        <v>138984.88685852752</v>
      </c>
      <c r="D149" s="118">
        <v>9393.8790413596234</v>
      </c>
      <c r="E149" s="118">
        <v>107016.92151596626</v>
      </c>
      <c r="F149" s="119">
        <v>33944.525029210643</v>
      </c>
      <c r="G149" s="118">
        <v>537198.93620394333</v>
      </c>
      <c r="H149" s="116">
        <v>92977.376702848022</v>
      </c>
      <c r="I149" s="118">
        <v>22876.499049326161</v>
      </c>
      <c r="J149" s="118">
        <v>7923.7496647414191</v>
      </c>
      <c r="K149" s="118">
        <v>747.08825599150236</v>
      </c>
      <c r="L149" s="118">
        <v>32934.553707760737</v>
      </c>
      <c r="M149" s="118" t="s">
        <v>1</v>
      </c>
      <c r="N149" s="118" t="s">
        <v>1</v>
      </c>
      <c r="O149" s="118" t="s">
        <v>1</v>
      </c>
      <c r="P149" s="119" t="s">
        <v>1</v>
      </c>
      <c r="Q149" s="118"/>
    </row>
    <row r="150" spans="1:17" ht="13.4" customHeight="1" x14ac:dyDescent="0.3">
      <c r="A150" s="103" t="s">
        <v>227</v>
      </c>
      <c r="B150" s="121">
        <f t="shared" si="2"/>
        <v>537828.32909679331</v>
      </c>
      <c r="C150" s="105">
        <v>98752.257086901678</v>
      </c>
      <c r="D150" s="106">
        <v>6681.205603133506</v>
      </c>
      <c r="E150" s="106">
        <v>103565.73379174138</v>
      </c>
      <c r="F150" s="108">
        <v>13057.479040695745</v>
      </c>
      <c r="G150" s="107">
        <v>188309.84598984255</v>
      </c>
      <c r="H150" s="106">
        <v>78108.305516829307</v>
      </c>
      <c r="I150" s="106">
        <v>15675.430089955518</v>
      </c>
      <c r="J150" s="106">
        <v>4103.8090851755951</v>
      </c>
      <c r="K150" s="106">
        <v>173.13420301400782</v>
      </c>
      <c r="L150" s="106">
        <v>29401.128689504079</v>
      </c>
      <c r="M150" s="106" t="s">
        <v>1</v>
      </c>
      <c r="N150" s="106" t="s">
        <v>1</v>
      </c>
      <c r="O150" s="106" t="s">
        <v>1</v>
      </c>
      <c r="P150" s="108" t="s">
        <v>1</v>
      </c>
      <c r="Q150" s="107"/>
    </row>
    <row r="151" spans="1:17" ht="13.4" customHeight="1" x14ac:dyDescent="0.3">
      <c r="A151" s="103" t="s">
        <v>228</v>
      </c>
      <c r="B151" s="121">
        <f t="shared" si="2"/>
        <v>783709.51248224161</v>
      </c>
      <c r="C151" s="105">
        <v>70941.210197835739</v>
      </c>
      <c r="D151" s="106">
        <v>81908.052844718841</v>
      </c>
      <c r="E151" s="106">
        <v>237813.37449877185</v>
      </c>
      <c r="F151" s="108">
        <v>11197.551096727075</v>
      </c>
      <c r="G151" s="107">
        <v>259008.68552811551</v>
      </c>
      <c r="H151" s="106">
        <v>78735.247659828703</v>
      </c>
      <c r="I151" s="106">
        <v>12275.723617473279</v>
      </c>
      <c r="J151" s="106">
        <v>3733.663679213967</v>
      </c>
      <c r="K151" s="106">
        <v>129.05380734249482</v>
      </c>
      <c r="L151" s="106">
        <v>27966.949552214031</v>
      </c>
      <c r="M151" s="106" t="s">
        <v>1</v>
      </c>
      <c r="N151" s="106" t="s">
        <v>1</v>
      </c>
      <c r="O151" s="106" t="s">
        <v>1</v>
      </c>
      <c r="P151" s="108" t="s">
        <v>1</v>
      </c>
      <c r="Q151" s="107"/>
    </row>
    <row r="152" spans="1:17" ht="13.4" customHeight="1" x14ac:dyDescent="0.3">
      <c r="A152" s="103" t="s">
        <v>229</v>
      </c>
      <c r="B152" s="121">
        <f t="shared" si="2"/>
        <v>1275416.4278822276</v>
      </c>
      <c r="C152" s="105">
        <v>75015.210283808003</v>
      </c>
      <c r="D152" s="106">
        <v>76411.073491336385</v>
      </c>
      <c r="E152" s="106">
        <v>478094.73138319061</v>
      </c>
      <c r="F152" s="108">
        <v>14139.476385514181</v>
      </c>
      <c r="G152" s="107">
        <v>483146.10078005708</v>
      </c>
      <c r="H152" s="106">
        <v>92606.008032928337</v>
      </c>
      <c r="I152" s="106">
        <v>16916.525173936134</v>
      </c>
      <c r="J152" s="106">
        <v>4872.5602117772032</v>
      </c>
      <c r="K152" s="106">
        <v>209.57219677355107</v>
      </c>
      <c r="L152" s="106">
        <v>34005.169942906454</v>
      </c>
      <c r="M152" s="106" t="s">
        <v>1</v>
      </c>
      <c r="N152" s="106" t="s">
        <v>1</v>
      </c>
      <c r="O152" s="106" t="s">
        <v>1</v>
      </c>
      <c r="P152" s="108" t="s">
        <v>1</v>
      </c>
      <c r="Q152" s="107"/>
    </row>
    <row r="153" spans="1:17" ht="13.4" customHeight="1" x14ac:dyDescent="0.3">
      <c r="A153" s="103" t="s">
        <v>230</v>
      </c>
      <c r="B153" s="121">
        <f t="shared" si="2"/>
        <v>454568.65687545575</v>
      </c>
      <c r="C153" s="105">
        <v>89603.421794463226</v>
      </c>
      <c r="D153" s="106">
        <v>-75650.235676824013</v>
      </c>
      <c r="E153" s="106">
        <v>-15630.860304720161</v>
      </c>
      <c r="F153" s="108">
        <v>15227.521112992088</v>
      </c>
      <c r="G153" s="107">
        <v>290705.11109473475</v>
      </c>
      <c r="H153" s="106">
        <v>92542.155845449117</v>
      </c>
      <c r="I153" s="106">
        <v>14147.720158666931</v>
      </c>
      <c r="J153" s="106">
        <v>5730.1681437960569</v>
      </c>
      <c r="K153" s="106">
        <v>135.21513642700654</v>
      </c>
      <c r="L153" s="106">
        <v>37758.439570470691</v>
      </c>
      <c r="M153" s="106" t="s">
        <v>1</v>
      </c>
      <c r="N153" s="106" t="s">
        <v>1</v>
      </c>
      <c r="O153" s="106" t="s">
        <v>1</v>
      </c>
      <c r="P153" s="108" t="s">
        <v>1</v>
      </c>
      <c r="Q153" s="107"/>
    </row>
    <row r="154" spans="1:17" ht="13.4" customHeight="1" x14ac:dyDescent="0.3">
      <c r="A154" s="103" t="s">
        <v>231</v>
      </c>
      <c r="B154" s="121">
        <f t="shared" si="2"/>
        <v>775575.66423355264</v>
      </c>
      <c r="C154" s="105">
        <v>116734.58673537814</v>
      </c>
      <c r="D154" s="106">
        <v>13744.141273318728</v>
      </c>
      <c r="E154" s="106">
        <v>133872.28252937653</v>
      </c>
      <c r="F154" s="108">
        <v>14424.790093274918</v>
      </c>
      <c r="G154" s="107">
        <v>338176.64305151714</v>
      </c>
      <c r="H154" s="106">
        <v>96691.968996879747</v>
      </c>
      <c r="I154" s="106">
        <v>15160.288258978953</v>
      </c>
      <c r="J154" s="106">
        <v>6641.5998141140535</v>
      </c>
      <c r="K154" s="106">
        <v>215.37837748124545</v>
      </c>
      <c r="L154" s="106">
        <v>39913.985103233084</v>
      </c>
      <c r="M154" s="106" t="s">
        <v>1</v>
      </c>
      <c r="N154" s="106" t="s">
        <v>1</v>
      </c>
      <c r="O154" s="106" t="s">
        <v>1</v>
      </c>
      <c r="P154" s="108" t="s">
        <v>1</v>
      </c>
      <c r="Q154" s="107"/>
    </row>
    <row r="155" spans="1:17" ht="13.4" customHeight="1" x14ac:dyDescent="0.3">
      <c r="A155" s="103" t="s">
        <v>232</v>
      </c>
      <c r="B155" s="121">
        <f t="shared" si="2"/>
        <v>993081.62618369423</v>
      </c>
      <c r="C155" s="105">
        <v>129993.80434641165</v>
      </c>
      <c r="D155" s="106">
        <v>12179.626304521018</v>
      </c>
      <c r="E155" s="106">
        <v>196585.19278397394</v>
      </c>
      <c r="F155" s="108">
        <v>17287.736312487541</v>
      </c>
      <c r="G155" s="107">
        <v>479050.84280388954</v>
      </c>
      <c r="H155" s="106">
        <v>95507.35039832702</v>
      </c>
      <c r="I155" s="106">
        <v>15543.462011219544</v>
      </c>
      <c r="J155" s="106">
        <v>7177.1663015335589</v>
      </c>
      <c r="K155" s="106">
        <v>199.80720971917944</v>
      </c>
      <c r="L155" s="106">
        <v>39556.637711611227</v>
      </c>
      <c r="M155" s="106" t="s">
        <v>1</v>
      </c>
      <c r="N155" s="106" t="s">
        <v>1</v>
      </c>
      <c r="O155" s="106" t="s">
        <v>1</v>
      </c>
      <c r="P155" s="108" t="s">
        <v>1</v>
      </c>
      <c r="Q155" s="107"/>
    </row>
    <row r="156" spans="1:17" ht="13.4" customHeight="1" x14ac:dyDescent="0.3">
      <c r="A156" s="103" t="s">
        <v>233</v>
      </c>
      <c r="B156" s="121">
        <f t="shared" si="2"/>
        <v>648572.29802164237</v>
      </c>
      <c r="C156" s="106">
        <v>115161.23374925314</v>
      </c>
      <c r="D156" s="106">
        <v>5117.693785434486</v>
      </c>
      <c r="E156" s="106">
        <v>101247.58158600544</v>
      </c>
      <c r="F156" s="108">
        <v>12464.25286363938</v>
      </c>
      <c r="G156" s="107">
        <v>248635.20661322449</v>
      </c>
      <c r="H156" s="106">
        <v>98722.485929097791</v>
      </c>
      <c r="I156" s="106">
        <v>15471.19967569541</v>
      </c>
      <c r="J156" s="106">
        <v>7843.3685852751778</v>
      </c>
      <c r="K156" s="106">
        <v>209.820636659364</v>
      </c>
      <c r="L156" s="106">
        <v>43699.45459735777</v>
      </c>
      <c r="M156" s="106" t="s">
        <v>1</v>
      </c>
      <c r="N156" s="106" t="s">
        <v>1</v>
      </c>
      <c r="O156" s="106" t="s">
        <v>1</v>
      </c>
      <c r="P156" s="108" t="s">
        <v>1</v>
      </c>
      <c r="Q156" s="107"/>
    </row>
    <row r="157" spans="1:17" ht="13.4" customHeight="1" x14ac:dyDescent="0.3">
      <c r="A157" s="103" t="s">
        <v>234</v>
      </c>
      <c r="B157" s="121">
        <f t="shared" si="2"/>
        <v>695928.20461760589</v>
      </c>
      <c r="C157" s="106">
        <v>114524.92574387569</v>
      </c>
      <c r="D157" s="106">
        <v>12541.805779725153</v>
      </c>
      <c r="E157" s="106">
        <v>65261.004932284392</v>
      </c>
      <c r="F157" s="108">
        <v>16240.248764522328</v>
      </c>
      <c r="G157" s="107">
        <v>316767.83101009094</v>
      </c>
      <c r="H157" s="106">
        <v>100668.34964814446</v>
      </c>
      <c r="I157" s="106">
        <v>17834.077512779659</v>
      </c>
      <c r="J157" s="106">
        <v>7291.7282413861776</v>
      </c>
      <c r="K157" s="106">
        <v>264.63458474407491</v>
      </c>
      <c r="L157" s="106">
        <v>44533.59840005311</v>
      </c>
      <c r="M157" s="106" t="s">
        <v>1</v>
      </c>
      <c r="N157" s="106" t="s">
        <v>1</v>
      </c>
      <c r="O157" s="106" t="s">
        <v>1</v>
      </c>
      <c r="P157" s="108" t="s">
        <v>1</v>
      </c>
      <c r="Q157" s="107"/>
    </row>
    <row r="158" spans="1:17" ht="13.4" customHeight="1" x14ac:dyDescent="0.3">
      <c r="A158" s="103" t="s">
        <v>235</v>
      </c>
      <c r="B158" s="121">
        <f t="shared" si="2"/>
        <v>1019813.0026694554</v>
      </c>
      <c r="C158" s="106">
        <v>122871.74985129126</v>
      </c>
      <c r="D158" s="106">
        <v>11247.929843988593</v>
      </c>
      <c r="E158" s="106">
        <v>145062.58406293564</v>
      </c>
      <c r="F158" s="108">
        <v>13629.8969856602</v>
      </c>
      <c r="G158" s="107">
        <v>545515.85314844362</v>
      </c>
      <c r="H158" s="106">
        <v>88789.471466175382</v>
      </c>
      <c r="I158" s="106">
        <v>15871.3391233486</v>
      </c>
      <c r="J158" s="106">
        <v>5911.0591681603928</v>
      </c>
      <c r="K158" s="106">
        <v>464.5434368983602</v>
      </c>
      <c r="L158" s="106">
        <v>70448.575582553269</v>
      </c>
      <c r="M158" s="106" t="s">
        <v>1</v>
      </c>
      <c r="N158" s="106" t="s">
        <v>1</v>
      </c>
      <c r="O158" s="106" t="s">
        <v>1</v>
      </c>
      <c r="P158" s="108" t="s">
        <v>1</v>
      </c>
      <c r="Q158" s="107"/>
    </row>
    <row r="159" spans="1:17" ht="13.4" customHeight="1" x14ac:dyDescent="0.3">
      <c r="A159" s="103" t="s">
        <v>236</v>
      </c>
      <c r="B159" s="121">
        <f t="shared" si="2"/>
        <v>939935.45054305252</v>
      </c>
      <c r="C159" s="106">
        <v>126236.43965810274</v>
      </c>
      <c r="D159" s="106">
        <v>4731.8112341498909</v>
      </c>
      <c r="E159" s="106">
        <v>77497.393296488299</v>
      </c>
      <c r="F159" s="108">
        <v>14680.334677355133</v>
      </c>
      <c r="G159" s="107">
        <v>489158.74597390927</v>
      </c>
      <c r="H159" s="106">
        <v>117160.36914957181</v>
      </c>
      <c r="I159" s="106">
        <v>20243.17168326363</v>
      </c>
      <c r="J159" s="106">
        <v>4741.9873199229905</v>
      </c>
      <c r="K159" s="106">
        <v>352.296903007369</v>
      </c>
      <c r="L159" s="106">
        <v>85132.900647281422</v>
      </c>
      <c r="M159" s="106" t="s">
        <v>1</v>
      </c>
      <c r="N159" s="106" t="s">
        <v>1</v>
      </c>
      <c r="O159" s="106" t="s">
        <v>1</v>
      </c>
      <c r="P159" s="108" t="s">
        <v>1</v>
      </c>
      <c r="Q159" s="107"/>
    </row>
    <row r="160" spans="1:17" ht="13.4" customHeight="1" x14ac:dyDescent="0.3">
      <c r="A160" s="109" t="s">
        <v>237</v>
      </c>
      <c r="B160" s="120">
        <f t="shared" si="2"/>
        <v>904707.55025658896</v>
      </c>
      <c r="C160" s="111">
        <v>186317.19512348139</v>
      </c>
      <c r="D160" s="112">
        <v>15910.969246498044</v>
      </c>
      <c r="E160" s="112">
        <v>139716.73136161451</v>
      </c>
      <c r="F160" s="113">
        <v>12750.326478789084</v>
      </c>
      <c r="G160" s="114">
        <v>337977.2377212373</v>
      </c>
      <c r="H160" s="112">
        <v>95776.591563765527</v>
      </c>
      <c r="I160" s="112">
        <v>14662.214285998805</v>
      </c>
      <c r="J160" s="112">
        <v>4365.0543583615481</v>
      </c>
      <c r="K160" s="112">
        <v>575.39409480183224</v>
      </c>
      <c r="L160" s="112">
        <v>96655.836022040763</v>
      </c>
      <c r="M160" s="112" t="s">
        <v>1</v>
      </c>
      <c r="N160" s="112" t="s">
        <v>1</v>
      </c>
      <c r="O160" s="112" t="s">
        <v>1</v>
      </c>
      <c r="P160" s="113" t="s">
        <v>1</v>
      </c>
      <c r="Q160" s="114"/>
    </row>
    <row r="161" spans="1:17" ht="13.4" customHeight="1" x14ac:dyDescent="0.3">
      <c r="A161" s="115" t="s">
        <v>238</v>
      </c>
      <c r="B161" s="123">
        <f t="shared" si="2"/>
        <v>1287261.4050896238</v>
      </c>
      <c r="C161" s="116">
        <v>162180.52944732126</v>
      </c>
      <c r="D161" s="118">
        <v>6870.7631560778073</v>
      </c>
      <c r="E161" s="118">
        <v>102727.57226282946</v>
      </c>
      <c r="F161" s="119">
        <v>29641.885894244173</v>
      </c>
      <c r="G161" s="117">
        <v>636975.06405297748</v>
      </c>
      <c r="H161" s="118">
        <v>82444.924153555083</v>
      </c>
      <c r="I161" s="118">
        <v>27697.257210051121</v>
      </c>
      <c r="J161" s="118">
        <v>3970.6602071300535</v>
      </c>
      <c r="K161" s="118">
        <v>781.67639248489672</v>
      </c>
      <c r="L161" s="118">
        <v>233971.07231295225</v>
      </c>
      <c r="M161" s="118" t="s">
        <v>1</v>
      </c>
      <c r="N161" s="118" t="s">
        <v>1</v>
      </c>
      <c r="O161" s="118" t="s">
        <v>1</v>
      </c>
      <c r="P161" s="119" t="s">
        <v>1</v>
      </c>
      <c r="Q161" s="117"/>
    </row>
    <row r="162" spans="1:17" ht="13.4" customHeight="1" x14ac:dyDescent="0.3">
      <c r="A162" s="103" t="s">
        <v>239</v>
      </c>
      <c r="B162" s="121">
        <f t="shared" si="2"/>
        <v>494051.66044114711</v>
      </c>
      <c r="C162" s="106">
        <v>118456.26490307375</v>
      </c>
      <c r="D162" s="106">
        <v>8042.6673099648142</v>
      </c>
      <c r="E162" s="106">
        <v>95489.410880966607</v>
      </c>
      <c r="F162" s="108">
        <v>15370.021717121423</v>
      </c>
      <c r="G162" s="107">
        <v>146368.43823474733</v>
      </c>
      <c r="H162" s="106">
        <v>88056.935291774527</v>
      </c>
      <c r="I162" s="106">
        <v>18024.014080528443</v>
      </c>
      <c r="J162" s="106">
        <v>3984.5195512182172</v>
      </c>
      <c r="K162" s="106">
        <v>177.53764190400318</v>
      </c>
      <c r="L162" s="106">
        <v>81.850829847984514</v>
      </c>
      <c r="M162" s="106" t="s">
        <v>1</v>
      </c>
      <c r="N162" s="106" t="s">
        <v>1</v>
      </c>
      <c r="O162" s="106" t="s">
        <v>1</v>
      </c>
      <c r="P162" s="108" t="s">
        <v>1</v>
      </c>
      <c r="Q162" s="107"/>
    </row>
    <row r="163" spans="1:17" ht="13.4" customHeight="1" x14ac:dyDescent="0.3">
      <c r="A163" s="103" t="s">
        <v>240</v>
      </c>
      <c r="B163" s="121">
        <f t="shared" si="2"/>
        <v>911146.54836320784</v>
      </c>
      <c r="C163" s="106">
        <v>88685.636598287208</v>
      </c>
      <c r="D163" s="106">
        <v>106986.50022306315</v>
      </c>
      <c r="E163" s="106">
        <v>447799.15510157333</v>
      </c>
      <c r="F163" s="108">
        <v>13263.902939985395</v>
      </c>
      <c r="G163" s="107">
        <v>147036.47134435375</v>
      </c>
      <c r="H163" s="106">
        <v>89778.40473345283</v>
      </c>
      <c r="I163" s="106">
        <v>13346.283055832178</v>
      </c>
      <c r="J163" s="106">
        <v>4059.5827192458332</v>
      </c>
      <c r="K163" s="106">
        <v>141.12613689172144</v>
      </c>
      <c r="L163" s="106">
        <v>49.485510522464686</v>
      </c>
      <c r="M163" s="106" t="s">
        <v>1</v>
      </c>
      <c r="N163" s="106" t="s">
        <v>1</v>
      </c>
      <c r="O163" s="106" t="s">
        <v>1</v>
      </c>
      <c r="P163" s="108" t="s">
        <v>1</v>
      </c>
      <c r="Q163" s="107"/>
    </row>
    <row r="164" spans="1:17" ht="13.4" customHeight="1" x14ac:dyDescent="0.3">
      <c r="A164" s="103" t="s">
        <v>241</v>
      </c>
      <c r="B164" s="121">
        <f t="shared" si="2"/>
        <v>1096344.7725390026</v>
      </c>
      <c r="C164" s="106">
        <v>102284.2331866162</v>
      </c>
      <c r="D164" s="106">
        <v>28684.728188275891</v>
      </c>
      <c r="E164" s="106">
        <v>213622.92898824936</v>
      </c>
      <c r="F164" s="108">
        <v>20640.860825532764</v>
      </c>
      <c r="G164" s="107">
        <v>618373.91184724157</v>
      </c>
      <c r="H164" s="106">
        <v>90753.72215030207</v>
      </c>
      <c r="I164" s="106">
        <v>16028.117871273973</v>
      </c>
      <c r="J164" s="106">
        <v>4448.8344619265754</v>
      </c>
      <c r="K164" s="106">
        <v>217.70221735378078</v>
      </c>
      <c r="L164" s="106">
        <v>1289.7328022306185</v>
      </c>
      <c r="M164" s="106" t="s">
        <v>1</v>
      </c>
      <c r="N164" s="106" t="s">
        <v>1</v>
      </c>
      <c r="O164" s="106" t="s">
        <v>1</v>
      </c>
      <c r="P164" s="108" t="s">
        <v>1</v>
      </c>
      <c r="Q164" s="107"/>
    </row>
    <row r="165" spans="1:17" ht="13.4" customHeight="1" x14ac:dyDescent="0.3">
      <c r="A165" s="103" t="s">
        <v>242</v>
      </c>
      <c r="B165" s="121">
        <f t="shared" si="2"/>
        <v>606144.50328254665</v>
      </c>
      <c r="C165" s="106">
        <v>115507.27077474607</v>
      </c>
      <c r="D165" s="106">
        <v>-30401.577213370503</v>
      </c>
      <c r="E165" s="106">
        <v>82342.15211412069</v>
      </c>
      <c r="F165" s="108">
        <v>14011.657133373155</v>
      </c>
      <c r="G165" s="107">
        <v>291787.13102967537</v>
      </c>
      <c r="H165" s="106">
        <v>101317.41268339641</v>
      </c>
      <c r="I165" s="106">
        <v>11985.257960897563</v>
      </c>
      <c r="J165" s="106">
        <v>5246.2370377746802</v>
      </c>
      <c r="K165" s="106">
        <v>226.08950740224392</v>
      </c>
      <c r="L165" s="106">
        <v>14122.872254530968</v>
      </c>
      <c r="M165" s="106" t="s">
        <v>1</v>
      </c>
      <c r="N165" s="106" t="s">
        <v>1</v>
      </c>
      <c r="O165" s="106" t="s">
        <v>1</v>
      </c>
      <c r="P165" s="108" t="s">
        <v>1</v>
      </c>
      <c r="Q165" s="107"/>
    </row>
    <row r="166" spans="1:17" ht="13.4" customHeight="1" x14ac:dyDescent="0.3">
      <c r="A166" s="103" t="s">
        <v>243</v>
      </c>
      <c r="B166" s="121">
        <f t="shared" si="2"/>
        <v>772091.11490373756</v>
      </c>
      <c r="C166" s="106">
        <v>137277.22953196574</v>
      </c>
      <c r="D166" s="106">
        <v>16783.272305649611</v>
      </c>
      <c r="E166" s="106">
        <v>207432.46676226516</v>
      </c>
      <c r="F166" s="108">
        <v>12330.340395339572</v>
      </c>
      <c r="G166" s="107">
        <v>258776.75040994483</v>
      </c>
      <c r="H166" s="106">
        <v>101597.03786098388</v>
      </c>
      <c r="I166" s="106">
        <v>20343.538123879713</v>
      </c>
      <c r="J166" s="106">
        <v>6515.5223063134827</v>
      </c>
      <c r="K166" s="106">
        <v>196.13415322312952</v>
      </c>
      <c r="L166" s="106">
        <v>10838.823054172479</v>
      </c>
      <c r="M166" s="106" t="s">
        <v>1</v>
      </c>
      <c r="N166" s="106" t="s">
        <v>1</v>
      </c>
      <c r="O166" s="106" t="s">
        <v>1</v>
      </c>
      <c r="P166" s="108" t="s">
        <v>1</v>
      </c>
      <c r="Q166" s="107"/>
    </row>
    <row r="167" spans="1:17" ht="13.4" customHeight="1" x14ac:dyDescent="0.3">
      <c r="A167" s="103" t="s">
        <v>244</v>
      </c>
      <c r="B167" s="121">
        <f t="shared" si="2"/>
        <v>1010796.8107767376</v>
      </c>
      <c r="C167" s="106">
        <v>152097.37656608908</v>
      </c>
      <c r="D167" s="106">
        <v>13096.751989311568</v>
      </c>
      <c r="E167" s="106">
        <v>210837.0463297485</v>
      </c>
      <c r="F167" s="108">
        <v>18355.637510456094</v>
      </c>
      <c r="G167" s="107">
        <v>481502.58705304377</v>
      </c>
      <c r="H167" s="106">
        <v>100997.37669820088</v>
      </c>
      <c r="I167" s="106">
        <v>16714.218059151564</v>
      </c>
      <c r="J167" s="106">
        <v>7015.3809666069164</v>
      </c>
      <c r="K167" s="106">
        <v>209.67212706632142</v>
      </c>
      <c r="L167" s="106">
        <v>9970.7634770630102</v>
      </c>
      <c r="M167" s="106" t="s">
        <v>1</v>
      </c>
      <c r="N167" s="106" t="s">
        <v>1</v>
      </c>
      <c r="O167" s="106" t="s">
        <v>1</v>
      </c>
      <c r="P167" s="108" t="s">
        <v>1</v>
      </c>
      <c r="Q167" s="107"/>
    </row>
    <row r="168" spans="1:17" ht="13.4" customHeight="1" x14ac:dyDescent="0.3">
      <c r="A168" s="103" t="s">
        <v>245</v>
      </c>
      <c r="B168" s="121">
        <f t="shared" ref="B168:B231" si="3">C168+D168+E168+F168+G168+H168+I168+J168+K168+L168+M168+N168+O168</f>
        <v>722362.60266812705</v>
      </c>
      <c r="C168" s="106">
        <v>133815.6205413928</v>
      </c>
      <c r="D168" s="106">
        <v>4582.2642352120984</v>
      </c>
      <c r="E168" s="106">
        <v>110750.028023634</v>
      </c>
      <c r="F168" s="108">
        <v>13897.020306711802</v>
      </c>
      <c r="G168" s="107">
        <v>298890.4207382329</v>
      </c>
      <c r="H168" s="106">
        <v>106481.92507734186</v>
      </c>
      <c r="I168" s="106">
        <v>18643.973772820809</v>
      </c>
      <c r="J168" s="106">
        <v>7555.7118767841766</v>
      </c>
      <c r="K168" s="106">
        <v>223.78875390028546</v>
      </c>
      <c r="L168" s="106">
        <v>25954.986152824771</v>
      </c>
      <c r="M168" s="106">
        <v>860.70820022571854</v>
      </c>
      <c r="N168" s="106">
        <v>698.29519352054695</v>
      </c>
      <c r="O168" s="106">
        <v>7.8597955254597354</v>
      </c>
      <c r="P168" s="108" t="s">
        <v>1</v>
      </c>
      <c r="Q168" s="107"/>
    </row>
    <row r="169" spans="1:17" ht="13.4" customHeight="1" x14ac:dyDescent="0.3">
      <c r="A169" s="103" t="s">
        <v>246</v>
      </c>
      <c r="B169" s="121">
        <f t="shared" si="3"/>
        <v>881352.04589855915</v>
      </c>
      <c r="C169" s="106">
        <v>132331.22296919604</v>
      </c>
      <c r="D169" s="106">
        <v>14767.361926907002</v>
      </c>
      <c r="E169" s="106">
        <v>208505.02065358823</v>
      </c>
      <c r="F169" s="108">
        <v>16539.9522286397</v>
      </c>
      <c r="G169" s="107">
        <v>359209.54532994755</v>
      </c>
      <c r="H169" s="106">
        <v>102670.34647148638</v>
      </c>
      <c r="I169" s="106">
        <v>18513.772892518093</v>
      </c>
      <c r="J169" s="106">
        <v>6681.9310230365782</v>
      </c>
      <c r="K169" s="106">
        <v>238.4534289318197</v>
      </c>
      <c r="L169" s="106">
        <v>20467.320414260146</v>
      </c>
      <c r="M169" s="106">
        <v>745.68670052446396</v>
      </c>
      <c r="N169" s="106">
        <v>660.35474341100712</v>
      </c>
      <c r="O169" s="106">
        <v>21.07711611232822</v>
      </c>
      <c r="P169" s="108" t="s">
        <v>1</v>
      </c>
      <c r="Q169" s="107"/>
    </row>
    <row r="170" spans="1:17" ht="13.4" customHeight="1" x14ac:dyDescent="0.3">
      <c r="A170" s="103" t="s">
        <v>247</v>
      </c>
      <c r="B170" s="121">
        <f t="shared" si="3"/>
        <v>1090266.8357017192</v>
      </c>
      <c r="C170" s="106">
        <v>141182.23050919472</v>
      </c>
      <c r="D170" s="106">
        <v>10726.86704441345</v>
      </c>
      <c r="E170" s="106">
        <v>160560.54749684653</v>
      </c>
      <c r="F170" s="108">
        <v>15230.048492000293</v>
      </c>
      <c r="G170" s="107">
        <v>583903.17583482689</v>
      </c>
      <c r="H170" s="106">
        <v>103355.16558786431</v>
      </c>
      <c r="I170" s="106">
        <v>19232.468037243565</v>
      </c>
      <c r="J170" s="106">
        <v>5132.8656642103169</v>
      </c>
      <c r="K170" s="106">
        <v>482.72145322976826</v>
      </c>
      <c r="L170" s="106">
        <v>48794.459583084368</v>
      </c>
      <c r="M170" s="106">
        <v>731.42087233618804</v>
      </c>
      <c r="N170" s="106">
        <v>837.80973245701387</v>
      </c>
      <c r="O170" s="106">
        <v>97.055394011817043</v>
      </c>
      <c r="P170" s="108" t="s">
        <v>1</v>
      </c>
      <c r="Q170" s="107"/>
    </row>
    <row r="171" spans="1:17" ht="13.4" customHeight="1" x14ac:dyDescent="0.3">
      <c r="A171" s="103" t="s">
        <v>248</v>
      </c>
      <c r="B171" s="121">
        <f t="shared" si="3"/>
        <v>814777.64138684177</v>
      </c>
      <c r="C171" s="106">
        <v>139319.92851092078</v>
      </c>
      <c r="D171" s="106">
        <v>4578.853303126878</v>
      </c>
      <c r="E171" s="106">
        <v>100412.5084933281</v>
      </c>
      <c r="F171" s="108">
        <v>20756.984584080194</v>
      </c>
      <c r="G171" s="107">
        <v>390264.89272754424</v>
      </c>
      <c r="H171" s="106">
        <v>110615.61876784173</v>
      </c>
      <c r="I171" s="106">
        <v>20737.672054371655</v>
      </c>
      <c r="J171" s="106">
        <v>4459.2728374161852</v>
      </c>
      <c r="K171" s="106">
        <v>334.27786629489481</v>
      </c>
      <c r="L171" s="106">
        <v>21245.677073624127</v>
      </c>
      <c r="M171" s="106">
        <v>824.74301268007696</v>
      </c>
      <c r="N171" s="106">
        <v>1134.2469627564228</v>
      </c>
      <c r="O171" s="106">
        <v>92.965192856668651</v>
      </c>
      <c r="P171" s="108" t="s">
        <v>1</v>
      </c>
      <c r="Q171" s="107"/>
    </row>
    <row r="172" spans="1:17" ht="13.4" customHeight="1" x14ac:dyDescent="0.3">
      <c r="A172" s="109" t="s">
        <v>249</v>
      </c>
      <c r="B172" s="120">
        <f t="shared" si="3"/>
        <v>1056215.8453910244</v>
      </c>
      <c r="C172" s="112">
        <v>216638.21967104822</v>
      </c>
      <c r="D172" s="112">
        <v>17646.351744008491</v>
      </c>
      <c r="E172" s="112">
        <v>215717.56408882682</v>
      </c>
      <c r="F172" s="113">
        <v>15939.468939454275</v>
      </c>
      <c r="G172" s="114">
        <v>419436.00419969478</v>
      </c>
      <c r="H172" s="112">
        <v>96180.769290314114</v>
      </c>
      <c r="I172" s="112">
        <v>21673.791366925579</v>
      </c>
      <c r="J172" s="112">
        <v>3934.2619830047133</v>
      </c>
      <c r="K172" s="112">
        <v>491.323142800239</v>
      </c>
      <c r="L172" s="112">
        <v>46359.419503087032</v>
      </c>
      <c r="M172" s="112">
        <v>740.62309832038773</v>
      </c>
      <c r="N172" s="112">
        <v>1348.128858793069</v>
      </c>
      <c r="O172" s="112">
        <v>109.91950474673038</v>
      </c>
      <c r="P172" s="113" t="s">
        <v>1</v>
      </c>
      <c r="Q172" s="114"/>
    </row>
    <row r="173" spans="1:17" s="124" customFormat="1" ht="13.4" customHeight="1" x14ac:dyDescent="0.3">
      <c r="A173" s="103" t="s">
        <v>250</v>
      </c>
      <c r="B173" s="121">
        <f t="shared" si="3"/>
        <v>879072.19710999995</v>
      </c>
      <c r="C173" s="106">
        <v>154594.98556</v>
      </c>
      <c r="D173" s="106">
        <v>5052.3638099999998</v>
      </c>
      <c r="E173" s="106">
        <v>66049.577849999987</v>
      </c>
      <c r="F173" s="108">
        <v>33569.362299999993</v>
      </c>
      <c r="G173" s="107">
        <v>365972.56785000005</v>
      </c>
      <c r="H173" s="106">
        <v>93629.798580000002</v>
      </c>
      <c r="I173" s="106">
        <v>25552.326150000001</v>
      </c>
      <c r="J173" s="106">
        <v>4888.3316499999992</v>
      </c>
      <c r="K173" s="106">
        <v>1012.1044000000001</v>
      </c>
      <c r="L173" s="106">
        <v>126107.98907</v>
      </c>
      <c r="M173" s="106">
        <v>764.02691000000004</v>
      </c>
      <c r="N173" s="106">
        <v>1735.97568</v>
      </c>
      <c r="O173" s="106">
        <v>142.78729999999999</v>
      </c>
      <c r="P173" s="108" t="s">
        <v>1</v>
      </c>
      <c r="Q173" s="107"/>
    </row>
    <row r="174" spans="1:17" s="124" customFormat="1" ht="13.4" customHeight="1" x14ac:dyDescent="0.3">
      <c r="A174" s="103" t="s">
        <v>251</v>
      </c>
      <c r="B174" s="121">
        <f t="shared" si="3"/>
        <v>652188.78495000012</v>
      </c>
      <c r="C174" s="106">
        <v>133388.87697000001</v>
      </c>
      <c r="D174" s="106">
        <v>6725.8284299999996</v>
      </c>
      <c r="E174" s="106">
        <v>132928.81039999999</v>
      </c>
      <c r="F174" s="108">
        <v>10374.674400000005</v>
      </c>
      <c r="G174" s="107">
        <v>33090.497509999994</v>
      </c>
      <c r="H174" s="106">
        <v>73998.702439999994</v>
      </c>
      <c r="I174" s="106">
        <v>13512.359000000002</v>
      </c>
      <c r="J174" s="106">
        <v>3258.2232100000001</v>
      </c>
      <c r="K174" s="106">
        <v>208.9865099999999</v>
      </c>
      <c r="L174" s="106">
        <v>241951.86136000001</v>
      </c>
      <c r="M174" s="106">
        <v>775.56043</v>
      </c>
      <c r="N174" s="106">
        <v>1854.2176100000001</v>
      </c>
      <c r="O174" s="106">
        <v>120.18668</v>
      </c>
      <c r="P174" s="108" t="s">
        <v>1</v>
      </c>
      <c r="Q174" s="107"/>
    </row>
    <row r="175" spans="1:17" s="124" customFormat="1" ht="13.4" customHeight="1" x14ac:dyDescent="0.3">
      <c r="A175" s="103" t="s">
        <v>252</v>
      </c>
      <c r="B175" s="121">
        <f t="shared" si="3"/>
        <v>971260.53118000017</v>
      </c>
      <c r="C175" s="106">
        <v>97054.75516000003</v>
      </c>
      <c r="D175" s="106">
        <v>129650.16895000002</v>
      </c>
      <c r="E175" s="106">
        <v>464686.46932000003</v>
      </c>
      <c r="F175" s="108">
        <v>11244.03636</v>
      </c>
      <c r="G175" s="107">
        <v>175785.29310000001</v>
      </c>
      <c r="H175" s="106">
        <v>72733.089589999989</v>
      </c>
      <c r="I175" s="106">
        <v>14023.99554</v>
      </c>
      <c r="J175" s="106">
        <v>3423.2832999999996</v>
      </c>
      <c r="K175" s="106">
        <v>138.85531000000009</v>
      </c>
      <c r="L175" s="106">
        <v>146.01604999997377</v>
      </c>
      <c r="M175" s="106">
        <v>691.64913999999987</v>
      </c>
      <c r="N175" s="106">
        <v>1593.5425700000003</v>
      </c>
      <c r="O175" s="106">
        <v>89.376790000000042</v>
      </c>
      <c r="P175" s="108" t="s">
        <v>1</v>
      </c>
      <c r="Q175" s="107"/>
    </row>
    <row r="176" spans="1:17" s="124" customFormat="1" ht="13.4" customHeight="1" x14ac:dyDescent="0.3">
      <c r="A176" s="103" t="s">
        <v>253</v>
      </c>
      <c r="B176" s="121">
        <f t="shared" si="3"/>
        <v>860482.80110999977</v>
      </c>
      <c r="C176" s="106">
        <v>94250.944749999995</v>
      </c>
      <c r="D176" s="106">
        <v>-6344.7268500000146</v>
      </c>
      <c r="E176" s="106">
        <v>191933.95746999999</v>
      </c>
      <c r="F176" s="108">
        <v>15311.971689999998</v>
      </c>
      <c r="G176" s="107">
        <v>462284.28</v>
      </c>
      <c r="H176" s="106">
        <v>80885.594989999998</v>
      </c>
      <c r="I176" s="106">
        <v>15067.197329999994</v>
      </c>
      <c r="J176" s="106">
        <v>4371.3520899999994</v>
      </c>
      <c r="K176" s="106">
        <v>193.9231399999999</v>
      </c>
      <c r="L176" s="106">
        <v>478.99928000000716</v>
      </c>
      <c r="M176" s="106">
        <v>700.59929999999986</v>
      </c>
      <c r="N176" s="106">
        <v>1245.5370299999993</v>
      </c>
      <c r="O176" s="106">
        <v>103.17088999999997</v>
      </c>
      <c r="P176" s="108" t="s">
        <v>1</v>
      </c>
      <c r="Q176" s="107"/>
    </row>
    <row r="177" spans="1:17" s="124" customFormat="1" ht="13.4" customHeight="1" x14ac:dyDescent="0.3">
      <c r="A177" s="103" t="s">
        <v>254</v>
      </c>
      <c r="B177" s="121">
        <f t="shared" si="3"/>
        <v>564620.85386000003</v>
      </c>
      <c r="C177" s="106">
        <v>104514.21343</v>
      </c>
      <c r="D177" s="106">
        <v>-26239.776670000003</v>
      </c>
      <c r="E177" s="106">
        <v>89517.329670000006</v>
      </c>
      <c r="F177" s="108">
        <v>10430.214540000006</v>
      </c>
      <c r="G177" s="107">
        <v>278722.36218000005</v>
      </c>
      <c r="H177" s="106">
        <v>85520.834720000028</v>
      </c>
      <c r="I177" s="106">
        <v>14937.657639999998</v>
      </c>
      <c r="J177" s="106">
        <v>5432.9100500000004</v>
      </c>
      <c r="K177" s="106">
        <v>156.06315000000015</v>
      </c>
      <c r="L177" s="106">
        <v>581.45336000000475</v>
      </c>
      <c r="M177" s="106">
        <v>491.02789000000013</v>
      </c>
      <c r="N177" s="106">
        <v>531.90724000000023</v>
      </c>
      <c r="O177" s="106">
        <v>24.656660000000034</v>
      </c>
      <c r="P177" s="108" t="s">
        <v>1</v>
      </c>
      <c r="Q177" s="107"/>
    </row>
    <row r="178" spans="1:17" s="124" customFormat="1" ht="13.4" customHeight="1" x14ac:dyDescent="0.3">
      <c r="A178" s="103" t="s">
        <v>255</v>
      </c>
      <c r="B178" s="121">
        <f t="shared" si="3"/>
        <v>696900.5992800002</v>
      </c>
      <c r="C178" s="106">
        <v>118006.49999000001</v>
      </c>
      <c r="D178" s="106">
        <v>17122.651970000003</v>
      </c>
      <c r="E178" s="106">
        <v>250430.66784999997</v>
      </c>
      <c r="F178" s="108">
        <v>10121.766959999994</v>
      </c>
      <c r="G178" s="107">
        <v>192990.93875999999</v>
      </c>
      <c r="H178" s="106">
        <v>86603.762659999993</v>
      </c>
      <c r="I178" s="106">
        <v>12918.394800000004</v>
      </c>
      <c r="J178" s="106">
        <v>5967.5721199999998</v>
      </c>
      <c r="K178" s="106">
        <v>164.53752000000003</v>
      </c>
      <c r="L178" s="106">
        <v>1466.6875800000121</v>
      </c>
      <c r="M178" s="106">
        <v>615.55814999999996</v>
      </c>
      <c r="N178" s="106">
        <v>480.56763999999964</v>
      </c>
      <c r="O178" s="106">
        <v>10.99327999999997</v>
      </c>
      <c r="P178" s="108" t="s">
        <v>1</v>
      </c>
      <c r="Q178" s="107"/>
    </row>
    <row r="179" spans="1:17" s="124" customFormat="1" ht="13.4" customHeight="1" x14ac:dyDescent="0.3">
      <c r="A179" s="103" t="s">
        <v>256</v>
      </c>
      <c r="B179" s="121">
        <f t="shared" si="3"/>
        <v>924291.96201999986</v>
      </c>
      <c r="C179" s="106">
        <v>132290.65133000005</v>
      </c>
      <c r="D179" s="106">
        <v>12642.496999999992</v>
      </c>
      <c r="E179" s="106">
        <v>204898.03066999998</v>
      </c>
      <c r="F179" s="108">
        <v>10506.291040000007</v>
      </c>
      <c r="G179" s="107">
        <v>447404.69355999993</v>
      </c>
      <c r="H179" s="106">
        <v>89899.448970000041</v>
      </c>
      <c r="I179" s="106">
        <v>16398.616169999998</v>
      </c>
      <c r="J179" s="106">
        <v>5695.3641200000011</v>
      </c>
      <c r="K179" s="106">
        <v>177.16735</v>
      </c>
      <c r="L179" s="106">
        <v>3498.2897399999833</v>
      </c>
      <c r="M179" s="106">
        <v>568.98709000000031</v>
      </c>
      <c r="N179" s="106">
        <v>301.45934000000079</v>
      </c>
      <c r="O179" s="106">
        <v>10.465640000000015</v>
      </c>
      <c r="P179" s="108" t="s">
        <v>1</v>
      </c>
      <c r="Q179" s="107"/>
    </row>
    <row r="180" spans="1:17" s="124" customFormat="1" ht="13.4" customHeight="1" x14ac:dyDescent="0.3">
      <c r="A180" s="103" t="s">
        <v>257</v>
      </c>
      <c r="B180" s="121">
        <f t="shared" si="3"/>
        <v>678832.19263000006</v>
      </c>
      <c r="C180" s="106">
        <v>113946.1793499999</v>
      </c>
      <c r="D180" s="106">
        <v>4813.4685899999986</v>
      </c>
      <c r="E180" s="106">
        <v>122485.45346999999</v>
      </c>
      <c r="F180" s="108">
        <v>8286.7193599999991</v>
      </c>
      <c r="G180" s="107">
        <v>293917.22305999993</v>
      </c>
      <c r="H180" s="106">
        <v>98673.595300000001</v>
      </c>
      <c r="I180" s="106">
        <v>16029.76566000001</v>
      </c>
      <c r="J180" s="106">
        <v>7477.8413099999998</v>
      </c>
      <c r="K180" s="106">
        <v>188.24781999999996</v>
      </c>
      <c r="L180" s="106">
        <v>12005.198260000026</v>
      </c>
      <c r="M180" s="106">
        <v>685.81212000000016</v>
      </c>
      <c r="N180" s="106">
        <v>312.51894999999928</v>
      </c>
      <c r="O180" s="106">
        <v>10.169380000000004</v>
      </c>
      <c r="P180" s="108" t="s">
        <v>1</v>
      </c>
      <c r="Q180" s="107"/>
    </row>
    <row r="181" spans="1:17" s="124" customFormat="1" ht="13.4" customHeight="1" x14ac:dyDescent="0.3">
      <c r="A181" s="103" t="s">
        <v>258</v>
      </c>
      <c r="B181" s="121">
        <f t="shared" si="3"/>
        <v>778714.43853000004</v>
      </c>
      <c r="C181" s="106">
        <v>111865.79471000003</v>
      </c>
      <c r="D181" s="106">
        <v>14230.583720000013</v>
      </c>
      <c r="E181" s="106">
        <v>140869.26435000001</v>
      </c>
      <c r="F181" s="108">
        <v>9468.968640000001</v>
      </c>
      <c r="G181" s="107">
        <v>371623.54030999995</v>
      </c>
      <c r="H181" s="106">
        <v>92839.567919999972</v>
      </c>
      <c r="I181" s="106">
        <v>15745.17894999999</v>
      </c>
      <c r="J181" s="106">
        <v>6362.0434099999975</v>
      </c>
      <c r="K181" s="106">
        <v>182.85987999999995</v>
      </c>
      <c r="L181" s="106">
        <v>14815.860690000005</v>
      </c>
      <c r="M181" s="106">
        <v>338.54063999999966</v>
      </c>
      <c r="N181" s="106">
        <v>360.77280999999959</v>
      </c>
      <c r="O181" s="106">
        <v>11.4625</v>
      </c>
      <c r="P181" s="108" t="s">
        <v>1</v>
      </c>
      <c r="Q181" s="107"/>
    </row>
    <row r="182" spans="1:17" s="124" customFormat="1" ht="13.4" customHeight="1" x14ac:dyDescent="0.3">
      <c r="A182" s="103" t="s">
        <v>259</v>
      </c>
      <c r="B182" s="121">
        <f t="shared" si="3"/>
        <v>912242.57905000006</v>
      </c>
      <c r="C182" s="106">
        <v>119701.5995</v>
      </c>
      <c r="D182" s="106">
        <v>9470.8308100000086</v>
      </c>
      <c r="E182" s="106">
        <v>144036.92580999999</v>
      </c>
      <c r="F182" s="108">
        <v>10386.651489999995</v>
      </c>
      <c r="G182" s="107">
        <v>494295.02253000019</v>
      </c>
      <c r="H182" s="106">
        <v>93306.306750000003</v>
      </c>
      <c r="I182" s="106">
        <v>16425.030030000016</v>
      </c>
      <c r="J182" s="106">
        <v>4918.0497000000041</v>
      </c>
      <c r="K182" s="106">
        <v>447.36028000000027</v>
      </c>
      <c r="L182" s="106">
        <v>18009.515399999946</v>
      </c>
      <c r="M182" s="106">
        <v>666.60731000000055</v>
      </c>
      <c r="N182" s="106">
        <v>527.42694000000131</v>
      </c>
      <c r="O182" s="106">
        <v>51.252499999999941</v>
      </c>
      <c r="P182" s="108" t="s">
        <v>1</v>
      </c>
      <c r="Q182" s="107"/>
    </row>
    <row r="183" spans="1:17" s="124" customFormat="1" ht="13.4" customHeight="1" x14ac:dyDescent="0.3">
      <c r="A183" s="103" t="s">
        <v>260</v>
      </c>
      <c r="B183" s="121">
        <f t="shared" si="3"/>
        <v>822133.28282999969</v>
      </c>
      <c r="C183" s="106">
        <v>116680.58930999994</v>
      </c>
      <c r="D183" s="106">
        <v>4941.2660799999985</v>
      </c>
      <c r="E183" s="106">
        <v>149224.28373000002</v>
      </c>
      <c r="F183" s="108">
        <v>13837.843840000003</v>
      </c>
      <c r="G183" s="107">
        <v>373378.53932999994</v>
      </c>
      <c r="H183" s="106">
        <v>97135.72157999991</v>
      </c>
      <c r="I183" s="106">
        <v>17599.500349999973</v>
      </c>
      <c r="J183" s="106">
        <v>3807.488969999999</v>
      </c>
      <c r="K183" s="106">
        <v>181.19869</v>
      </c>
      <c r="L183" s="106">
        <v>43516.415520000039</v>
      </c>
      <c r="M183" s="106">
        <v>690.05957999999919</v>
      </c>
      <c r="N183" s="106">
        <v>971.2382899999991</v>
      </c>
      <c r="O183" s="106">
        <v>169.13756000000006</v>
      </c>
      <c r="P183" s="108" t="s">
        <v>1</v>
      </c>
      <c r="Q183" s="107"/>
    </row>
    <row r="184" spans="1:17" s="124" customFormat="1" ht="13.4" customHeight="1" x14ac:dyDescent="0.3">
      <c r="A184" s="109" t="s">
        <v>261</v>
      </c>
      <c r="B184" s="120">
        <f t="shared" si="3"/>
        <v>920837.32337</v>
      </c>
      <c r="C184" s="112">
        <v>171819.74945000006</v>
      </c>
      <c r="D184" s="112">
        <v>16580.722270000002</v>
      </c>
      <c r="E184" s="112">
        <v>210205.11572999999</v>
      </c>
      <c r="F184" s="113">
        <v>12240.122560000002</v>
      </c>
      <c r="G184" s="114">
        <v>356931.27817000006</v>
      </c>
      <c r="H184" s="112">
        <v>87654.016860000003</v>
      </c>
      <c r="I184" s="112">
        <v>14431.711120000013</v>
      </c>
      <c r="J184" s="112">
        <v>3564.062650000003</v>
      </c>
      <c r="K184" s="112">
        <v>484.86418999999995</v>
      </c>
      <c r="L184" s="112">
        <v>44770.050869999955</v>
      </c>
      <c r="M184" s="112">
        <v>719.10377000000051</v>
      </c>
      <c r="N184" s="112">
        <v>1252.1872400000002</v>
      </c>
      <c r="O184" s="112">
        <v>184.33848999999998</v>
      </c>
      <c r="P184" s="113" t="s">
        <v>1</v>
      </c>
      <c r="Q184" s="114"/>
    </row>
    <row r="185" spans="1:17" s="124" customFormat="1" ht="13.4" customHeight="1" x14ac:dyDescent="0.3">
      <c r="A185" s="103" t="s">
        <v>262</v>
      </c>
      <c r="B185" s="121">
        <f t="shared" si="3"/>
        <v>935389.91596999997</v>
      </c>
      <c r="C185" s="106">
        <v>145572.603</v>
      </c>
      <c r="D185" s="106">
        <v>5561.5235700000003</v>
      </c>
      <c r="E185" s="106">
        <v>59757.715499999998</v>
      </c>
      <c r="F185" s="108">
        <v>32881.940020000002</v>
      </c>
      <c r="G185" s="107">
        <v>509720.46348999999</v>
      </c>
      <c r="H185" s="106">
        <v>87446.82458</v>
      </c>
      <c r="I185" s="106">
        <v>31260.49811</v>
      </c>
      <c r="J185" s="106">
        <v>4249.0649400000002</v>
      </c>
      <c r="K185" s="106">
        <v>1174.7601099999997</v>
      </c>
      <c r="L185" s="106">
        <v>55468.374689999997</v>
      </c>
      <c r="M185" s="106">
        <v>607.81456000000003</v>
      </c>
      <c r="N185" s="106">
        <v>1615.8748999999998</v>
      </c>
      <c r="O185" s="106">
        <v>72.458500000000001</v>
      </c>
      <c r="P185" s="108" t="s">
        <v>1</v>
      </c>
      <c r="Q185" s="107"/>
    </row>
    <row r="186" spans="1:17" s="124" customFormat="1" ht="13.4" customHeight="1" x14ac:dyDescent="0.3">
      <c r="A186" s="103" t="s">
        <v>263</v>
      </c>
      <c r="B186" s="121">
        <f t="shared" si="3"/>
        <v>510063.85306999995</v>
      </c>
      <c r="C186" s="106">
        <v>111881.61053999999</v>
      </c>
      <c r="D186" s="106">
        <v>6277.4861399999991</v>
      </c>
      <c r="E186" s="106">
        <v>127437.81776999999</v>
      </c>
      <c r="F186" s="108">
        <v>8652.4442900000031</v>
      </c>
      <c r="G186" s="107">
        <v>125027.55291999996</v>
      </c>
      <c r="H186" s="106">
        <v>64290.673229999986</v>
      </c>
      <c r="I186" s="106">
        <v>26297.028119999999</v>
      </c>
      <c r="J186" s="106">
        <v>2897.8195599999995</v>
      </c>
      <c r="K186" s="106">
        <v>158.48693000000006</v>
      </c>
      <c r="L186" s="106">
        <v>32292.901459999997</v>
      </c>
      <c r="M186" s="106">
        <v>1319.7282399999999</v>
      </c>
      <c r="N186" s="106">
        <v>3401.40272</v>
      </c>
      <c r="O186" s="106">
        <v>128.90115</v>
      </c>
      <c r="P186" s="108" t="s">
        <v>1</v>
      </c>
      <c r="Q186" s="107"/>
    </row>
    <row r="187" spans="1:17" s="124" customFormat="1" ht="13.4" customHeight="1" x14ac:dyDescent="0.3">
      <c r="A187" s="103" t="s">
        <v>264</v>
      </c>
      <c r="B187" s="121">
        <f t="shared" si="3"/>
        <v>938592.07389000035</v>
      </c>
      <c r="C187" s="106">
        <v>74199.11447</v>
      </c>
      <c r="D187" s="106">
        <v>85627.735380000013</v>
      </c>
      <c r="E187" s="106">
        <v>304374.38255000004</v>
      </c>
      <c r="F187" s="108">
        <v>7492.6892599999983</v>
      </c>
      <c r="G187" s="107">
        <v>281027.45278000011</v>
      </c>
      <c r="H187" s="106">
        <v>71979.235210000013</v>
      </c>
      <c r="I187" s="106">
        <v>66234.712419999996</v>
      </c>
      <c r="J187" s="106">
        <v>3146.9954400000006</v>
      </c>
      <c r="K187" s="106">
        <v>115.57235000000003</v>
      </c>
      <c r="L187" s="106">
        <v>39759.525090000003</v>
      </c>
      <c r="M187" s="106">
        <v>1406.85097</v>
      </c>
      <c r="N187" s="106">
        <v>3137.6780700000004</v>
      </c>
      <c r="O187" s="106">
        <v>90.129899999999992</v>
      </c>
      <c r="P187" s="108" t="s">
        <v>1</v>
      </c>
      <c r="Q187" s="107"/>
    </row>
    <row r="188" spans="1:17" s="124" customFormat="1" ht="13.4" customHeight="1" x14ac:dyDescent="0.3">
      <c r="A188" s="103" t="s">
        <v>265</v>
      </c>
      <c r="B188" s="121">
        <f t="shared" si="3"/>
        <v>607286.20782999997</v>
      </c>
      <c r="C188" s="106">
        <v>78890.651220000029</v>
      </c>
      <c r="D188" s="106">
        <v>-34486.007239999999</v>
      </c>
      <c r="E188" s="106">
        <v>-113618.29260999999</v>
      </c>
      <c r="F188" s="108">
        <v>11948.096759999999</v>
      </c>
      <c r="G188" s="107">
        <v>510935.91737999988</v>
      </c>
      <c r="H188" s="106">
        <v>86957.238660000003</v>
      </c>
      <c r="I188" s="106">
        <v>3112.3459500000099</v>
      </c>
      <c r="J188" s="106">
        <v>4676.0151999999989</v>
      </c>
      <c r="K188" s="106">
        <v>258.67391000000003</v>
      </c>
      <c r="L188" s="106">
        <v>54658.126950000005</v>
      </c>
      <c r="M188" s="106">
        <v>1261.3376800000001</v>
      </c>
      <c r="N188" s="106">
        <v>2622.610009999999</v>
      </c>
      <c r="O188" s="106">
        <v>69.493959999999987</v>
      </c>
      <c r="P188" s="108" t="s">
        <v>1</v>
      </c>
      <c r="Q188" s="107"/>
    </row>
    <row r="189" spans="1:17" s="124" customFormat="1" ht="13.4" customHeight="1" x14ac:dyDescent="0.3">
      <c r="A189" s="103" t="s">
        <v>266</v>
      </c>
      <c r="B189" s="121">
        <f t="shared" si="3"/>
        <v>537061.12358999997</v>
      </c>
      <c r="C189" s="106">
        <v>89590.712</v>
      </c>
      <c r="D189" s="106">
        <v>-70221.455140000005</v>
      </c>
      <c r="E189" s="106">
        <v>3199.4779900000026</v>
      </c>
      <c r="F189" s="108">
        <v>7120.4846000000089</v>
      </c>
      <c r="G189" s="107">
        <v>365239.875</v>
      </c>
      <c r="H189" s="106">
        <v>84029.357389999961</v>
      </c>
      <c r="I189" s="106">
        <v>3256.3084899999949</v>
      </c>
      <c r="J189" s="106">
        <v>4411.1146100000014</v>
      </c>
      <c r="K189" s="106">
        <v>107.71888999999994</v>
      </c>
      <c r="L189" s="106">
        <v>47285.127400000012</v>
      </c>
      <c r="M189" s="106">
        <v>1172.6439299999997</v>
      </c>
      <c r="N189" s="106">
        <v>1823.3187300000004</v>
      </c>
      <c r="O189" s="106">
        <v>46.439700000000009</v>
      </c>
      <c r="P189" s="108" t="s">
        <v>1</v>
      </c>
      <c r="Q189" s="107"/>
    </row>
    <row r="190" spans="1:17" s="124" customFormat="1" ht="13.4" customHeight="1" x14ac:dyDescent="0.3">
      <c r="A190" s="103" t="s">
        <v>267</v>
      </c>
      <c r="B190" s="121">
        <f t="shared" si="3"/>
        <v>767842.34199999995</v>
      </c>
      <c r="C190" s="106">
        <v>119430.49656999993</v>
      </c>
      <c r="D190" s="106">
        <v>12650.007530000001</v>
      </c>
      <c r="E190" s="106">
        <v>164836.07635999998</v>
      </c>
      <c r="F190" s="108">
        <v>11170.81336</v>
      </c>
      <c r="G190" s="107">
        <v>310127.17790000007</v>
      </c>
      <c r="H190" s="106">
        <v>85685.931060000032</v>
      </c>
      <c r="I190" s="106">
        <v>4420.6144500000109</v>
      </c>
      <c r="J190" s="106">
        <v>4949.5813199999975</v>
      </c>
      <c r="K190" s="106">
        <v>202.83105000000003</v>
      </c>
      <c r="L190" s="106">
        <v>52065.219110000005</v>
      </c>
      <c r="M190" s="106">
        <v>1214.2476900000004</v>
      </c>
      <c r="N190" s="106">
        <v>1059.1772000000012</v>
      </c>
      <c r="O190" s="106">
        <v>30.168400000000023</v>
      </c>
      <c r="P190" s="108" t="s">
        <v>1</v>
      </c>
      <c r="Q190" s="107"/>
    </row>
    <row r="191" spans="1:17" s="124" customFormat="1" ht="13.4" customHeight="1" x14ac:dyDescent="0.3">
      <c r="A191" s="103" t="s">
        <v>268</v>
      </c>
      <c r="B191" s="121">
        <f t="shared" si="3"/>
        <v>955355.33407999994</v>
      </c>
      <c r="C191" s="106">
        <v>137669.72942000008</v>
      </c>
      <c r="D191" s="106">
        <v>6922.5951700000005</v>
      </c>
      <c r="E191" s="106">
        <v>114782.42617000001</v>
      </c>
      <c r="F191" s="108">
        <v>24975.263199999987</v>
      </c>
      <c r="G191" s="107">
        <v>510226.73187999986</v>
      </c>
      <c r="H191" s="106">
        <v>89118.110139999975</v>
      </c>
      <c r="I191" s="106">
        <v>6743.6411799999978</v>
      </c>
      <c r="J191" s="106">
        <v>6049.8329500000027</v>
      </c>
      <c r="K191" s="106">
        <v>201.87693999999993</v>
      </c>
      <c r="L191" s="106">
        <v>56667.534060000013</v>
      </c>
      <c r="M191" s="106">
        <v>1334.02079</v>
      </c>
      <c r="N191" s="106">
        <v>636.38526999999954</v>
      </c>
      <c r="O191" s="106">
        <v>27.186909999999976</v>
      </c>
      <c r="P191" s="108" t="s">
        <v>1</v>
      </c>
      <c r="Q191" s="107"/>
    </row>
    <row r="192" spans="1:17" s="124" customFormat="1" ht="13.4" customHeight="1" x14ac:dyDescent="0.3">
      <c r="A192" s="103" t="s">
        <v>269</v>
      </c>
      <c r="B192" s="121">
        <f t="shared" si="3"/>
        <v>708858.47092000023</v>
      </c>
      <c r="C192" s="106">
        <v>122969.00957999993</v>
      </c>
      <c r="D192" s="106">
        <v>4125.5206800000005</v>
      </c>
      <c r="E192" s="106">
        <v>126151.28973999999</v>
      </c>
      <c r="F192" s="108">
        <v>7348.5403800000104</v>
      </c>
      <c r="G192" s="107">
        <v>275435.72424000024</v>
      </c>
      <c r="H192" s="106">
        <v>94451.935510000039</v>
      </c>
      <c r="I192" s="106">
        <v>7888.0634699999855</v>
      </c>
      <c r="J192" s="106">
        <v>7522.0599800000009</v>
      </c>
      <c r="K192" s="106">
        <v>205.95403000000027</v>
      </c>
      <c r="L192" s="106">
        <v>60480.071159999985</v>
      </c>
      <c r="M192" s="106">
        <v>1291.7678899999996</v>
      </c>
      <c r="N192" s="106">
        <v>970.25783999999987</v>
      </c>
      <c r="O192" s="106">
        <v>18.276420000000041</v>
      </c>
      <c r="P192" s="108" t="s">
        <v>1</v>
      </c>
      <c r="Q192" s="107"/>
    </row>
    <row r="193" spans="1:17" s="124" customFormat="1" ht="13.4" customHeight="1" x14ac:dyDescent="0.3">
      <c r="A193" s="103" t="s">
        <v>270</v>
      </c>
      <c r="B193" s="121">
        <f t="shared" si="3"/>
        <v>747742.57306999958</v>
      </c>
      <c r="C193" s="106">
        <v>118071.34475999999</v>
      </c>
      <c r="D193" s="106">
        <v>10290.050359999997</v>
      </c>
      <c r="E193" s="106">
        <v>116875.24752</v>
      </c>
      <c r="F193" s="108">
        <v>11259.150969999999</v>
      </c>
      <c r="G193" s="107">
        <v>318382.20885999966</v>
      </c>
      <c r="H193" s="106">
        <v>94362.903499999971</v>
      </c>
      <c r="I193" s="106">
        <v>10832.531690000018</v>
      </c>
      <c r="J193" s="106">
        <v>6198.8610799999942</v>
      </c>
      <c r="K193" s="106">
        <v>224.52072999999984</v>
      </c>
      <c r="L193" s="106">
        <v>58976.998619999977</v>
      </c>
      <c r="M193" s="106">
        <v>1308.0849800000005</v>
      </c>
      <c r="N193" s="106">
        <v>931.30700000000002</v>
      </c>
      <c r="O193" s="106">
        <v>29.363</v>
      </c>
      <c r="P193" s="108" t="s">
        <v>1</v>
      </c>
      <c r="Q193" s="107"/>
    </row>
    <row r="194" spans="1:17" s="124" customFormat="1" ht="13.4" customHeight="1" x14ac:dyDescent="0.3">
      <c r="A194" s="103" t="s">
        <v>271</v>
      </c>
      <c r="B194" s="121">
        <f t="shared" si="3"/>
        <v>859854.6705100002</v>
      </c>
      <c r="C194" s="106">
        <v>126810.80163000012</v>
      </c>
      <c r="D194" s="106">
        <v>6483.944410000001</v>
      </c>
      <c r="E194" s="106">
        <v>85040.219259999983</v>
      </c>
      <c r="F194" s="108">
        <v>8003.2933999999914</v>
      </c>
      <c r="G194" s="107">
        <v>470565.83939000033</v>
      </c>
      <c r="H194" s="106">
        <v>91015.228549999942</v>
      </c>
      <c r="I194" s="106">
        <v>12807.20150999999</v>
      </c>
      <c r="J194" s="106">
        <v>4003.6143900000061</v>
      </c>
      <c r="K194" s="106">
        <v>466.19647000000009</v>
      </c>
      <c r="L194" s="106">
        <v>52196.858090000023</v>
      </c>
      <c r="M194" s="106">
        <v>1343.2592300000003</v>
      </c>
      <c r="N194" s="106">
        <v>1064.3419700000006</v>
      </c>
      <c r="O194" s="106">
        <v>53.872210000000024</v>
      </c>
      <c r="P194" s="108" t="s">
        <v>1</v>
      </c>
      <c r="Q194" s="107"/>
    </row>
    <row r="195" spans="1:17" s="124" customFormat="1" ht="13.4" customHeight="1" x14ac:dyDescent="0.3">
      <c r="A195" s="103" t="s">
        <v>272</v>
      </c>
      <c r="B195" s="121">
        <f t="shared" si="3"/>
        <v>839519.00956999999</v>
      </c>
      <c r="C195" s="106">
        <v>127015.61781999993</v>
      </c>
      <c r="D195" s="106">
        <v>3937.4995000000008</v>
      </c>
      <c r="E195" s="106">
        <v>132501.15501000002</v>
      </c>
      <c r="F195" s="108">
        <v>9053.906359999999</v>
      </c>
      <c r="G195" s="107">
        <v>401035.76698000001</v>
      </c>
      <c r="H195" s="106">
        <v>95324.530270000032</v>
      </c>
      <c r="I195" s="106">
        <v>14372.951340000009</v>
      </c>
      <c r="J195" s="106">
        <v>3723.5409899999972</v>
      </c>
      <c r="K195" s="106">
        <v>317.03417999999994</v>
      </c>
      <c r="L195" s="106">
        <v>49303.284450000014</v>
      </c>
      <c r="M195" s="106">
        <v>862.14340999999831</v>
      </c>
      <c r="N195" s="106">
        <v>2065.1656299999991</v>
      </c>
      <c r="O195" s="106">
        <v>6.4136299999999578</v>
      </c>
      <c r="P195" s="108" t="s">
        <v>1</v>
      </c>
      <c r="Q195" s="107"/>
    </row>
    <row r="196" spans="1:17" s="124" customFormat="1" ht="13.4" customHeight="1" x14ac:dyDescent="0.3">
      <c r="A196" s="103" t="s">
        <v>273</v>
      </c>
      <c r="B196" s="121">
        <f t="shared" si="3"/>
        <v>890360.92804000026</v>
      </c>
      <c r="C196" s="106">
        <v>181633.23676999999</v>
      </c>
      <c r="D196" s="106">
        <v>12074.243060000001</v>
      </c>
      <c r="E196" s="106">
        <v>164764.16295999999</v>
      </c>
      <c r="F196" s="108">
        <v>12432.039939999997</v>
      </c>
      <c r="G196" s="107">
        <v>353814.66674000025</v>
      </c>
      <c r="H196" s="106">
        <v>87885.91173000008</v>
      </c>
      <c r="I196" s="106">
        <v>18469.378479999996</v>
      </c>
      <c r="J196" s="106">
        <v>4107.8232700000035</v>
      </c>
      <c r="K196" s="106">
        <v>758.04575999999997</v>
      </c>
      <c r="L196" s="106">
        <v>50916.110109999987</v>
      </c>
      <c r="M196" s="106">
        <v>1444.5180600000006</v>
      </c>
      <c r="N196" s="106">
        <v>1948.9142699999995</v>
      </c>
      <c r="O196" s="106">
        <v>111.87689000000002</v>
      </c>
      <c r="P196" s="108" t="s">
        <v>1</v>
      </c>
      <c r="Q196" s="107"/>
    </row>
    <row r="197" spans="1:17" s="124" customFormat="1" ht="13.4" customHeight="1" x14ac:dyDescent="0.3">
      <c r="A197" s="125" t="s">
        <v>274</v>
      </c>
      <c r="B197" s="126">
        <f t="shared" si="3"/>
        <v>922790.74809000001</v>
      </c>
      <c r="C197" s="127">
        <v>161704.92763000002</v>
      </c>
      <c r="D197" s="127">
        <v>4921.5050900000006</v>
      </c>
      <c r="E197" s="127">
        <v>82181.788339999999</v>
      </c>
      <c r="F197" s="128">
        <v>27499.907890000002</v>
      </c>
      <c r="G197" s="129">
        <v>477549.51741999987</v>
      </c>
      <c r="H197" s="127">
        <v>87186.719779999999</v>
      </c>
      <c r="I197" s="127">
        <v>23158.273860000001</v>
      </c>
      <c r="J197" s="127">
        <v>4173.5472599999994</v>
      </c>
      <c r="K197" s="127">
        <v>1297.5692699999997</v>
      </c>
      <c r="L197" s="127">
        <v>47539.824250000005</v>
      </c>
      <c r="M197" s="127">
        <v>1590.9248</v>
      </c>
      <c r="N197" s="127">
        <v>3856.7098299999998</v>
      </c>
      <c r="O197" s="127">
        <v>129.53267</v>
      </c>
      <c r="P197" s="130" t="s">
        <v>1</v>
      </c>
      <c r="Q197" s="129"/>
    </row>
    <row r="198" spans="1:17" s="124" customFormat="1" ht="13.4" customHeight="1" x14ac:dyDescent="0.3">
      <c r="A198" s="131" t="s">
        <v>275</v>
      </c>
      <c r="B198" s="121">
        <f t="shared" si="3"/>
        <v>650181.08261999988</v>
      </c>
      <c r="C198" s="106">
        <v>124184.16503999998</v>
      </c>
      <c r="D198" s="106">
        <v>5872.8948499999997</v>
      </c>
      <c r="E198" s="106">
        <v>111058.60937999999</v>
      </c>
      <c r="F198" s="108">
        <v>8752.0011199999935</v>
      </c>
      <c r="G198" s="107">
        <v>230286.72173999986</v>
      </c>
      <c r="H198" s="106">
        <v>69418.071070000005</v>
      </c>
      <c r="I198" s="106">
        <v>11902.360859999999</v>
      </c>
      <c r="J198" s="106">
        <v>3182.1675999999998</v>
      </c>
      <c r="K198" s="106">
        <v>197.14497</v>
      </c>
      <c r="L198" s="106">
        <v>80934.19898999999</v>
      </c>
      <c r="M198" s="106">
        <v>1303.95488</v>
      </c>
      <c r="N198" s="106">
        <v>3012.2730699999997</v>
      </c>
      <c r="O198" s="106">
        <v>76.519049999999993</v>
      </c>
      <c r="P198" s="132" t="s">
        <v>1</v>
      </c>
      <c r="Q198" s="107"/>
    </row>
    <row r="199" spans="1:17" s="124" customFormat="1" ht="13.4" customHeight="1" x14ac:dyDescent="0.3">
      <c r="A199" s="131" t="s">
        <v>276</v>
      </c>
      <c r="B199" s="121">
        <f t="shared" si="3"/>
        <v>875093.18625999987</v>
      </c>
      <c r="C199" s="106">
        <v>88151.495490000001</v>
      </c>
      <c r="D199" s="106">
        <v>83957.773389999973</v>
      </c>
      <c r="E199" s="106">
        <v>334656.01569999999</v>
      </c>
      <c r="F199" s="108">
        <v>10070.62958000001</v>
      </c>
      <c r="G199" s="107">
        <v>254914.1835199999</v>
      </c>
      <c r="H199" s="106">
        <v>77752.758369999996</v>
      </c>
      <c r="I199" s="106">
        <v>13460.98309</v>
      </c>
      <c r="J199" s="106">
        <v>2853.3585199999998</v>
      </c>
      <c r="K199" s="106">
        <v>-43.383090000000003</v>
      </c>
      <c r="L199" s="106">
        <v>4549.0792700000002</v>
      </c>
      <c r="M199" s="106">
        <v>1398.3333699999998</v>
      </c>
      <c r="N199" s="106">
        <v>3291.3071500000001</v>
      </c>
      <c r="O199" s="106">
        <v>80.651900000000012</v>
      </c>
      <c r="P199" s="132" t="s">
        <v>1</v>
      </c>
      <c r="Q199" s="107"/>
    </row>
    <row r="200" spans="1:17" s="124" customFormat="1" ht="13.4" customHeight="1" x14ac:dyDescent="0.3">
      <c r="A200" s="131" t="s">
        <v>277</v>
      </c>
      <c r="B200" s="121">
        <f t="shared" si="3"/>
        <v>833629.30621000007</v>
      </c>
      <c r="C200" s="106">
        <v>102068.50848</v>
      </c>
      <c r="D200" s="106">
        <v>-37901.361339999989</v>
      </c>
      <c r="E200" s="106">
        <v>51010.140600000006</v>
      </c>
      <c r="F200" s="108">
        <v>10532.779279999988</v>
      </c>
      <c r="G200" s="107">
        <v>533931.7196999999</v>
      </c>
      <c r="H200" s="106">
        <v>90445.62414</v>
      </c>
      <c r="I200" s="106">
        <v>17411.009849999999</v>
      </c>
      <c r="J200" s="106">
        <v>4328.2688099999987</v>
      </c>
      <c r="K200" s="106">
        <v>172.63146</v>
      </c>
      <c r="L200" s="106">
        <v>57622.483780000002</v>
      </c>
      <c r="M200" s="106">
        <v>1527.0531299999998</v>
      </c>
      <c r="N200" s="106">
        <v>2423.1153899999999</v>
      </c>
      <c r="O200" s="106">
        <v>57.332929999999998</v>
      </c>
      <c r="P200" s="132" t="s">
        <v>1</v>
      </c>
      <c r="Q200" s="107"/>
    </row>
    <row r="201" spans="1:17" s="124" customFormat="1" ht="13.4" customHeight="1" x14ac:dyDescent="0.3">
      <c r="A201" s="131" t="s">
        <v>278</v>
      </c>
      <c r="B201" s="121">
        <f t="shared" si="3"/>
        <v>575899.22927999997</v>
      </c>
      <c r="C201" s="106">
        <v>114158.73489000002</v>
      </c>
      <c r="D201" s="106">
        <v>-60145.129330000011</v>
      </c>
      <c r="E201" s="106">
        <v>33243.631729999986</v>
      </c>
      <c r="F201" s="108">
        <v>10638.24780000001</v>
      </c>
      <c r="G201" s="107">
        <v>315677.39066999999</v>
      </c>
      <c r="H201" s="106">
        <v>88310.488960000002</v>
      </c>
      <c r="I201" s="106">
        <v>15761.543430000002</v>
      </c>
      <c r="J201" s="106">
        <v>5252.8084500000004</v>
      </c>
      <c r="K201" s="106">
        <v>176.44825</v>
      </c>
      <c r="L201" s="106">
        <v>50390.341570000004</v>
      </c>
      <c r="M201" s="106">
        <v>951.93096000000003</v>
      </c>
      <c r="N201" s="106">
        <v>1464.1983399999999</v>
      </c>
      <c r="O201" s="106">
        <v>18.59356</v>
      </c>
      <c r="P201" s="132" t="s">
        <v>1</v>
      </c>
      <c r="Q201" s="107"/>
    </row>
    <row r="202" spans="1:17" s="124" customFormat="1" ht="13.4" customHeight="1" x14ac:dyDescent="0.3">
      <c r="A202" s="131" t="s">
        <v>279</v>
      </c>
      <c r="B202" s="121">
        <f t="shared" si="3"/>
        <v>983218.37639999995</v>
      </c>
      <c r="C202" s="106">
        <v>138158.70732999998</v>
      </c>
      <c r="D202" s="106">
        <v>18508.507669999995</v>
      </c>
      <c r="E202" s="106">
        <v>232920.51243</v>
      </c>
      <c r="F202" s="108">
        <v>11516.105230000003</v>
      </c>
      <c r="G202" s="107">
        <v>410190.23759000003</v>
      </c>
      <c r="H202" s="106">
        <v>92197.057379999998</v>
      </c>
      <c r="I202" s="106">
        <v>15270.719119999998</v>
      </c>
      <c r="J202" s="106">
        <v>6150.5180499999997</v>
      </c>
      <c r="K202" s="106">
        <v>119.52874</v>
      </c>
      <c r="L202" s="106">
        <v>55568.113899999989</v>
      </c>
      <c r="M202" s="106">
        <v>1366.9390699999999</v>
      </c>
      <c r="N202" s="106">
        <v>1242.41353</v>
      </c>
      <c r="O202" s="106">
        <v>9.0163600000000006</v>
      </c>
      <c r="P202" s="132" t="s">
        <v>1</v>
      </c>
      <c r="Q202" s="107"/>
    </row>
    <row r="203" spans="1:17" ht="13.4" customHeight="1" x14ac:dyDescent="0.3">
      <c r="A203" s="131" t="s">
        <v>280</v>
      </c>
      <c r="B203" s="121">
        <f t="shared" si="3"/>
        <v>948328.95022</v>
      </c>
      <c r="C203" s="106">
        <v>150348.08532999997</v>
      </c>
      <c r="D203" s="106">
        <v>8438.2356099999997</v>
      </c>
      <c r="E203" s="106">
        <v>143225.31766</v>
      </c>
      <c r="F203" s="108">
        <v>11413.017119999988</v>
      </c>
      <c r="G203" s="107">
        <v>459925.53507000004</v>
      </c>
      <c r="H203" s="106">
        <v>90865.010080000007</v>
      </c>
      <c r="I203" s="106">
        <v>17044.80329</v>
      </c>
      <c r="J203" s="106">
        <v>6274.9374000000007</v>
      </c>
      <c r="K203" s="106">
        <v>240.834</v>
      </c>
      <c r="L203" s="106">
        <v>58267.869990000007</v>
      </c>
      <c r="M203" s="106">
        <v>1354.4462900000001</v>
      </c>
      <c r="N203" s="106">
        <v>911.02476999999999</v>
      </c>
      <c r="O203" s="106">
        <v>19.83361</v>
      </c>
      <c r="P203" s="132" t="s">
        <v>1</v>
      </c>
      <c r="Q203" s="107"/>
    </row>
    <row r="204" spans="1:17" ht="13.4" customHeight="1" x14ac:dyDescent="0.3">
      <c r="A204" s="131" t="s">
        <v>281</v>
      </c>
      <c r="B204" s="121">
        <f t="shared" si="3"/>
        <v>744854.14729999995</v>
      </c>
      <c r="C204" s="106">
        <v>140973.18399999998</v>
      </c>
      <c r="D204" s="106">
        <v>3933.8460999999998</v>
      </c>
      <c r="E204" s="106">
        <v>157743.64937999999</v>
      </c>
      <c r="F204" s="108">
        <v>9269.3312199999964</v>
      </c>
      <c r="G204" s="107">
        <v>259730.46437999996</v>
      </c>
      <c r="H204" s="106">
        <v>94597.088180000006</v>
      </c>
      <c r="I204" s="106">
        <v>14928.354389999999</v>
      </c>
      <c r="J204" s="106">
        <v>6160.6522199999999</v>
      </c>
      <c r="K204" s="106">
        <v>198.85240999999996</v>
      </c>
      <c r="L204" s="106">
        <v>55338.600749999998</v>
      </c>
      <c r="M204" s="106">
        <v>1316.66417</v>
      </c>
      <c r="N204" s="106">
        <v>649.529</v>
      </c>
      <c r="O204" s="106">
        <v>13.931099999999999</v>
      </c>
      <c r="P204" s="132" t="s">
        <v>1</v>
      </c>
      <c r="Q204" s="107"/>
    </row>
    <row r="205" spans="1:17" ht="13.4" customHeight="1" x14ac:dyDescent="0.3">
      <c r="A205" s="131" t="s">
        <v>282</v>
      </c>
      <c r="B205" s="121">
        <f t="shared" si="3"/>
        <v>816067.88963999995</v>
      </c>
      <c r="C205" s="106">
        <v>139796.43546000004</v>
      </c>
      <c r="D205" s="106">
        <v>10675.940339999999</v>
      </c>
      <c r="E205" s="106">
        <v>134646.05581999998</v>
      </c>
      <c r="F205" s="108">
        <v>10020.694990000004</v>
      </c>
      <c r="G205" s="107">
        <v>336496.0030899999</v>
      </c>
      <c r="H205" s="106">
        <v>98252.931999999986</v>
      </c>
      <c r="I205" s="106">
        <v>18317.653480000001</v>
      </c>
      <c r="J205" s="106">
        <v>6278.4254599999995</v>
      </c>
      <c r="K205" s="106">
        <v>202.46418000000003</v>
      </c>
      <c r="L205" s="106">
        <v>59414.624809999994</v>
      </c>
      <c r="M205" s="106">
        <v>1327.15039</v>
      </c>
      <c r="N205" s="106">
        <v>611.28035000000011</v>
      </c>
      <c r="O205" s="106">
        <v>28.229270000000003</v>
      </c>
      <c r="P205" s="132" t="s">
        <v>1</v>
      </c>
      <c r="Q205" s="107"/>
    </row>
    <row r="206" spans="1:17" ht="13.4" customHeight="1" x14ac:dyDescent="0.3">
      <c r="A206" s="131" t="s">
        <v>283</v>
      </c>
      <c r="B206" s="121">
        <f t="shared" si="3"/>
        <v>1010799.7228999999</v>
      </c>
      <c r="C206" s="106">
        <v>144919.04061000003</v>
      </c>
      <c r="D206" s="106">
        <v>8228.2994400000007</v>
      </c>
      <c r="E206" s="106">
        <v>123541.27228</v>
      </c>
      <c r="F206" s="108">
        <v>9112.1056400000089</v>
      </c>
      <c r="G206" s="107">
        <v>548053.79524000001</v>
      </c>
      <c r="H206" s="106">
        <v>95026.772670000006</v>
      </c>
      <c r="I206" s="106">
        <v>17053.202580000001</v>
      </c>
      <c r="J206" s="106">
        <v>5173.1333299999997</v>
      </c>
      <c r="K206" s="106">
        <v>459.35242</v>
      </c>
      <c r="L206" s="106">
        <v>56905.662679999994</v>
      </c>
      <c r="M206" s="106">
        <v>1329.7222300000001</v>
      </c>
      <c r="N206" s="106">
        <v>1038.8296499999999</v>
      </c>
      <c r="O206" s="106">
        <v>-41.465869999999995</v>
      </c>
      <c r="P206" s="132" t="s">
        <v>1</v>
      </c>
      <c r="Q206" s="107"/>
    </row>
    <row r="207" spans="1:17" ht="13.4" customHeight="1" x14ac:dyDescent="0.3">
      <c r="A207" s="131" t="s">
        <v>284</v>
      </c>
      <c r="B207" s="121">
        <f t="shared" si="3"/>
        <v>863821.21288000012</v>
      </c>
      <c r="C207" s="106">
        <v>141479.03927999997</v>
      </c>
      <c r="D207" s="106">
        <v>3868.0457799999999</v>
      </c>
      <c r="E207" s="106">
        <v>107680.14587000001</v>
      </c>
      <c r="F207" s="108">
        <v>13733.51409000001</v>
      </c>
      <c r="G207" s="107">
        <v>423709.67712000018</v>
      </c>
      <c r="H207" s="106">
        <v>98106.653529999996</v>
      </c>
      <c r="I207" s="106">
        <v>17262.307640000003</v>
      </c>
      <c r="J207" s="106">
        <v>3904.6617400000005</v>
      </c>
      <c r="K207" s="106">
        <v>299.85184000000004</v>
      </c>
      <c r="L207" s="106">
        <v>50651.696929999998</v>
      </c>
      <c r="M207" s="106">
        <v>1458.2614300000002</v>
      </c>
      <c r="N207" s="106">
        <v>1584.31781</v>
      </c>
      <c r="O207" s="106">
        <v>83.039820000000006</v>
      </c>
      <c r="P207" s="132" t="s">
        <v>1</v>
      </c>
      <c r="Q207" s="107"/>
    </row>
    <row r="208" spans="1:17" ht="13.4" customHeight="1" x14ac:dyDescent="0.3">
      <c r="A208" s="133" t="s">
        <v>285</v>
      </c>
      <c r="B208" s="134">
        <f t="shared" si="3"/>
        <v>1022426.3238399996</v>
      </c>
      <c r="C208" s="135">
        <v>195441.08151000002</v>
      </c>
      <c r="D208" s="135">
        <v>11629.534009999999</v>
      </c>
      <c r="E208" s="135">
        <v>133917.33601</v>
      </c>
      <c r="F208" s="136">
        <v>10695.593749999996</v>
      </c>
      <c r="G208" s="137">
        <v>502754.03792999982</v>
      </c>
      <c r="H208" s="135">
        <v>91508.136979999879</v>
      </c>
      <c r="I208" s="135">
        <v>22094.141279999974</v>
      </c>
      <c r="J208" s="135">
        <v>3920.614450000005</v>
      </c>
      <c r="K208" s="135">
        <v>706.91404000000068</v>
      </c>
      <c r="L208" s="135">
        <v>46191.09690000004</v>
      </c>
      <c r="M208" s="135">
        <v>1103.0887399999999</v>
      </c>
      <c r="N208" s="135">
        <v>2355.6742599999993</v>
      </c>
      <c r="O208" s="135">
        <v>109.07397999999996</v>
      </c>
      <c r="P208" s="138" t="s">
        <v>1</v>
      </c>
      <c r="Q208" s="137"/>
    </row>
    <row r="209" spans="1:19" ht="13.4" customHeight="1" x14ac:dyDescent="0.3">
      <c r="A209" s="125" t="s">
        <v>286</v>
      </c>
      <c r="B209" s="126">
        <f t="shared" si="3"/>
        <v>1161330.1711649001</v>
      </c>
      <c r="C209" s="127">
        <v>164477.38899489999</v>
      </c>
      <c r="D209" s="127">
        <v>7484.1167700000005</v>
      </c>
      <c r="E209" s="127">
        <v>122461.33536</v>
      </c>
      <c r="F209" s="128">
        <v>33878.921840000003</v>
      </c>
      <c r="G209" s="129">
        <v>666332.98661000002</v>
      </c>
      <c r="H209" s="127">
        <v>84842.78005999999</v>
      </c>
      <c r="I209" s="127">
        <v>24660.543089999999</v>
      </c>
      <c r="J209" s="127">
        <v>4177.6772099999998</v>
      </c>
      <c r="K209" s="127">
        <v>1317.2499</v>
      </c>
      <c r="L209" s="127">
        <v>47279.358350000002</v>
      </c>
      <c r="M209" s="127">
        <v>1497.1534300000001</v>
      </c>
      <c r="N209" s="127">
        <v>2786.9806800000001</v>
      </c>
      <c r="O209" s="127">
        <v>133.67886999999999</v>
      </c>
      <c r="P209" s="130" t="s">
        <v>1</v>
      </c>
      <c r="Q209" s="129"/>
      <c r="R209" s="8"/>
    </row>
    <row r="210" spans="1:19" ht="13.4" customHeight="1" x14ac:dyDescent="0.3">
      <c r="A210" s="131" t="s">
        <v>287</v>
      </c>
      <c r="B210" s="121">
        <f t="shared" si="3"/>
        <v>481954.78251999995</v>
      </c>
      <c r="C210" s="106">
        <v>135153.61116999999</v>
      </c>
      <c r="D210" s="106">
        <v>7259.0995799999982</v>
      </c>
      <c r="E210" s="106">
        <v>119948.52035000001</v>
      </c>
      <c r="F210" s="108">
        <v>10971.941849999994</v>
      </c>
      <c r="G210" s="107">
        <v>82211.962330000038</v>
      </c>
      <c r="H210" s="106">
        <v>74217.815669999996</v>
      </c>
      <c r="I210" s="106">
        <v>11994.719560000001</v>
      </c>
      <c r="J210" s="106">
        <v>2748.75126</v>
      </c>
      <c r="K210" s="106">
        <v>116.74740000000021</v>
      </c>
      <c r="L210" s="106">
        <v>33026.332859999995</v>
      </c>
      <c r="M210" s="106">
        <v>1272.7398599999999</v>
      </c>
      <c r="N210" s="106">
        <v>2935.9829100000002</v>
      </c>
      <c r="O210" s="106">
        <v>96.557720000000003</v>
      </c>
      <c r="P210" s="132" t="s">
        <v>1</v>
      </c>
      <c r="Q210" s="107"/>
      <c r="R210" s="8"/>
    </row>
    <row r="211" spans="1:19" ht="13.4" customHeight="1" x14ac:dyDescent="0.3">
      <c r="A211" s="131" t="s">
        <v>288</v>
      </c>
      <c r="B211" s="121">
        <f t="shared" si="3"/>
        <v>740244.21055000019</v>
      </c>
      <c r="C211" s="106">
        <v>101124.34002</v>
      </c>
      <c r="D211" s="106">
        <v>69579.741919999986</v>
      </c>
      <c r="E211" s="106">
        <v>216080.89248000001</v>
      </c>
      <c r="F211" s="108">
        <v>14328.377510000006</v>
      </c>
      <c r="G211" s="107">
        <v>176044.4765600001</v>
      </c>
      <c r="H211" s="106">
        <v>78692.02913000001</v>
      </c>
      <c r="I211" s="106">
        <v>14804.87622</v>
      </c>
      <c r="J211" s="106">
        <v>3220.45336</v>
      </c>
      <c r="K211" s="106">
        <v>131.01521999999977</v>
      </c>
      <c r="L211" s="106">
        <v>60890.462280000014</v>
      </c>
      <c r="M211" s="106">
        <v>1602.2568400000002</v>
      </c>
      <c r="N211" s="106">
        <v>3598.4659399999991</v>
      </c>
      <c r="O211" s="106">
        <v>146.82307</v>
      </c>
      <c r="P211" s="132" t="s">
        <v>1</v>
      </c>
      <c r="Q211" s="107"/>
      <c r="R211" s="8"/>
    </row>
    <row r="212" spans="1:19" ht="13.4" customHeight="1" x14ac:dyDescent="0.3">
      <c r="A212" s="131" t="s">
        <v>289</v>
      </c>
      <c r="B212" s="121">
        <f t="shared" si="3"/>
        <v>1215721.8020900001</v>
      </c>
      <c r="C212" s="106">
        <v>119913.99625</v>
      </c>
      <c r="D212" s="106">
        <v>31329.991679999999</v>
      </c>
      <c r="E212" s="106">
        <v>306515.77594000002</v>
      </c>
      <c r="F212" s="108">
        <v>14136.754700000003</v>
      </c>
      <c r="G212" s="107">
        <v>572147.44843999995</v>
      </c>
      <c r="H212" s="106">
        <v>89311.409650000031</v>
      </c>
      <c r="I212" s="106">
        <v>18338.247400000011</v>
      </c>
      <c r="J212" s="106">
        <v>4392.4153399999996</v>
      </c>
      <c r="K212" s="106">
        <v>199.73665000000017</v>
      </c>
      <c r="L212" s="106">
        <v>55215.157739999995</v>
      </c>
      <c r="M212" s="106">
        <v>1622.1519299999995</v>
      </c>
      <c r="N212" s="106">
        <v>2500.1009599999998</v>
      </c>
      <c r="O212" s="106">
        <v>98.615409999999997</v>
      </c>
      <c r="P212" s="132" t="s">
        <v>1</v>
      </c>
      <c r="Q212" s="107"/>
      <c r="R212" s="8"/>
    </row>
    <row r="213" spans="1:19" ht="13.4" customHeight="1" x14ac:dyDescent="0.3">
      <c r="A213" s="131" t="s">
        <v>290</v>
      </c>
      <c r="B213" s="121">
        <f t="shared" si="3"/>
        <v>420005.03500000009</v>
      </c>
      <c r="C213" s="106">
        <v>138816.26971999998</v>
      </c>
      <c r="D213" s="106">
        <v>-93218.195230000012</v>
      </c>
      <c r="E213" s="106">
        <v>-13906.445080000001</v>
      </c>
      <c r="F213" s="108">
        <v>11915.211169999988</v>
      </c>
      <c r="G213" s="107">
        <v>228375.35302000013</v>
      </c>
      <c r="H213" s="106">
        <v>79949.745789999972</v>
      </c>
      <c r="I213" s="106">
        <v>13828.071769999997</v>
      </c>
      <c r="J213" s="106">
        <v>4552.5968700000012</v>
      </c>
      <c r="K213" s="106">
        <v>116.66892999999993</v>
      </c>
      <c r="L213" s="106">
        <v>46301.153789999997</v>
      </c>
      <c r="M213" s="106">
        <v>1446.6234199999999</v>
      </c>
      <c r="N213" s="106">
        <v>1767.4783800000005</v>
      </c>
      <c r="O213" s="106">
        <v>60.502450000000024</v>
      </c>
      <c r="P213" s="132" t="s">
        <v>1</v>
      </c>
      <c r="Q213" s="107"/>
      <c r="R213" s="8"/>
    </row>
    <row r="214" spans="1:19" ht="13.4" customHeight="1" x14ac:dyDescent="0.3">
      <c r="A214" s="131" t="s">
        <v>291</v>
      </c>
      <c r="B214" s="121">
        <f t="shared" si="3"/>
        <v>805525.7191300001</v>
      </c>
      <c r="C214" s="106">
        <v>148459.74629999997</v>
      </c>
      <c r="D214" s="106">
        <v>16935.31408</v>
      </c>
      <c r="E214" s="106">
        <v>164279.68034999995</v>
      </c>
      <c r="F214" s="108">
        <v>10554.210220000014</v>
      </c>
      <c r="G214" s="107">
        <v>291480.58281000011</v>
      </c>
      <c r="H214" s="106">
        <v>90086.403630000001</v>
      </c>
      <c r="I214" s="106">
        <v>14575.557789999999</v>
      </c>
      <c r="J214" s="106">
        <v>6198.7504199999994</v>
      </c>
      <c r="K214" s="106">
        <v>188.57474999999999</v>
      </c>
      <c r="L214" s="106">
        <v>59934.653560000006</v>
      </c>
      <c r="M214" s="106">
        <v>1491.9759100000001</v>
      </c>
      <c r="N214" s="106">
        <v>1275.9006899999999</v>
      </c>
      <c r="O214" s="106">
        <v>64.368620000000007</v>
      </c>
      <c r="P214" s="132" t="s">
        <v>1</v>
      </c>
      <c r="Q214" s="107"/>
      <c r="R214" s="8"/>
    </row>
    <row r="215" spans="1:19" ht="13.4" customHeight="1" x14ac:dyDescent="0.3">
      <c r="A215" s="131" t="s">
        <v>292</v>
      </c>
      <c r="B215" s="121">
        <f t="shared" si="3"/>
        <v>1027951.6556700001</v>
      </c>
      <c r="C215" s="106">
        <v>156068.32610999999</v>
      </c>
      <c r="D215" s="106">
        <v>14667.60715</v>
      </c>
      <c r="E215" s="106">
        <v>231976.77109000008</v>
      </c>
      <c r="F215" s="108">
        <v>10866.911799999996</v>
      </c>
      <c r="G215" s="107">
        <v>440840.98707999999</v>
      </c>
      <c r="H215" s="106">
        <v>88882.518240000063</v>
      </c>
      <c r="I215" s="106">
        <v>16725.692169999998</v>
      </c>
      <c r="J215" s="106">
        <v>6100.2033700000002</v>
      </c>
      <c r="K215" s="106">
        <v>191.10336000000032</v>
      </c>
      <c r="L215" s="106">
        <v>59027.542930000003</v>
      </c>
      <c r="M215" s="106">
        <v>1481.59932</v>
      </c>
      <c r="N215" s="106">
        <v>1043.39068</v>
      </c>
      <c r="O215" s="106">
        <v>79.002369999999999</v>
      </c>
      <c r="P215" s="132" t="s">
        <v>1</v>
      </c>
      <c r="Q215" s="107"/>
      <c r="R215" s="8"/>
    </row>
    <row r="216" spans="1:19" ht="13.4" customHeight="1" x14ac:dyDescent="0.3">
      <c r="A216" s="131" t="s">
        <v>293</v>
      </c>
      <c r="B216" s="121">
        <f t="shared" si="3"/>
        <v>795427.29674999998</v>
      </c>
      <c r="C216" s="106">
        <v>148625.09416000001</v>
      </c>
      <c r="D216" s="106">
        <v>3062.1607300000005</v>
      </c>
      <c r="E216" s="106">
        <v>124676.36765</v>
      </c>
      <c r="F216" s="108">
        <v>12082.295769999995</v>
      </c>
      <c r="G216" s="107">
        <v>324381.97005000012</v>
      </c>
      <c r="H216" s="106">
        <v>92300.382879999932</v>
      </c>
      <c r="I216" s="106">
        <v>14656.905389999991</v>
      </c>
      <c r="J216" s="106">
        <v>6823.908550000001</v>
      </c>
      <c r="K216" s="106">
        <v>194.06564999999981</v>
      </c>
      <c r="L216" s="106">
        <v>66418.351309999998</v>
      </c>
      <c r="M216" s="106">
        <v>1411.6296300000008</v>
      </c>
      <c r="N216" s="106">
        <v>712.7359899999999</v>
      </c>
      <c r="O216" s="106">
        <v>81.428990000000027</v>
      </c>
      <c r="P216" s="132" t="s">
        <v>1</v>
      </c>
      <c r="Q216" s="107"/>
      <c r="R216" s="8"/>
    </row>
    <row r="217" spans="1:19" ht="13.4" customHeight="1" x14ac:dyDescent="0.3">
      <c r="A217" s="131" t="s">
        <v>294</v>
      </c>
      <c r="B217" s="121">
        <f t="shared" si="3"/>
        <v>744477.41843000008</v>
      </c>
      <c r="C217" s="106">
        <v>147161.76187000002</v>
      </c>
      <c r="D217" s="106">
        <v>8873.3263100000004</v>
      </c>
      <c r="E217" s="106">
        <v>102189.86399999999</v>
      </c>
      <c r="F217" s="108">
        <v>9716.2157399999942</v>
      </c>
      <c r="G217" s="107">
        <v>303244.39671999996</v>
      </c>
      <c r="H217" s="106">
        <v>95358.822660000063</v>
      </c>
      <c r="I217" s="106">
        <v>17184.952720000012</v>
      </c>
      <c r="J217" s="106">
        <v>6433.4581999999964</v>
      </c>
      <c r="K217" s="106">
        <v>249.35449999999994</v>
      </c>
      <c r="L217" s="106">
        <v>51464.689739999987</v>
      </c>
      <c r="M217" s="106">
        <v>1457.6771200000003</v>
      </c>
      <c r="N217" s="106">
        <v>1064.9572500000004</v>
      </c>
      <c r="O217" s="106">
        <v>77.941600000000008</v>
      </c>
      <c r="P217" s="132" t="s">
        <v>1</v>
      </c>
      <c r="Q217" s="107"/>
      <c r="R217" s="8"/>
    </row>
    <row r="218" spans="1:19" ht="13.4" customHeight="1" x14ac:dyDescent="0.3">
      <c r="A218" s="131" t="s">
        <v>295</v>
      </c>
      <c r="B218" s="121">
        <f t="shared" si="3"/>
        <v>959439.64078000048</v>
      </c>
      <c r="C218" s="106">
        <v>144440.79167999997</v>
      </c>
      <c r="D218" s="106">
        <v>6250.5249900000008</v>
      </c>
      <c r="E218" s="106">
        <v>125112.08272999999</v>
      </c>
      <c r="F218" s="108">
        <v>11297.608620000005</v>
      </c>
      <c r="G218" s="107">
        <v>521033.51790000033</v>
      </c>
      <c r="H218" s="106">
        <v>87175.94724999991</v>
      </c>
      <c r="I218" s="106">
        <v>14741.16445999998</v>
      </c>
      <c r="J218" s="106">
        <v>4313.0749200000037</v>
      </c>
      <c r="K218" s="106">
        <v>418.58347999999995</v>
      </c>
      <c r="L218" s="106">
        <v>42071.127450000036</v>
      </c>
      <c r="M218" s="106">
        <v>1456.6616499999993</v>
      </c>
      <c r="N218" s="106">
        <v>1040.0037300000004</v>
      </c>
      <c r="O218" s="106">
        <v>88.551919999999967</v>
      </c>
      <c r="P218" s="132" t="s">
        <v>1</v>
      </c>
      <c r="Q218" s="107"/>
      <c r="R218" s="8"/>
    </row>
    <row r="219" spans="1:19" ht="13.4" customHeight="1" x14ac:dyDescent="0.3">
      <c r="A219" s="131" t="s">
        <v>296</v>
      </c>
      <c r="B219" s="121">
        <f t="shared" si="3"/>
        <v>877164.12158000038</v>
      </c>
      <c r="C219" s="106">
        <v>148971.61346999998</v>
      </c>
      <c r="D219" s="106">
        <v>3321.3974200000002</v>
      </c>
      <c r="E219" s="106">
        <v>117459.99771999998</v>
      </c>
      <c r="F219" s="108">
        <v>14942.639909999996</v>
      </c>
      <c r="G219" s="107">
        <v>397478.50187000033</v>
      </c>
      <c r="H219" s="106">
        <v>97721.753140000059</v>
      </c>
      <c r="I219" s="106">
        <v>17551.930100000009</v>
      </c>
      <c r="J219" s="106">
        <v>3978.6570499999957</v>
      </c>
      <c r="K219" s="106">
        <v>348.98825999999991</v>
      </c>
      <c r="L219" s="106">
        <v>71759.740690000021</v>
      </c>
      <c r="M219" s="106">
        <v>1579.14357</v>
      </c>
      <c r="N219" s="106">
        <v>1964.195569999998</v>
      </c>
      <c r="O219" s="106">
        <v>85.562810000000098</v>
      </c>
      <c r="P219" s="132" t="s">
        <v>1</v>
      </c>
      <c r="Q219" s="107"/>
      <c r="R219" s="8"/>
    </row>
    <row r="220" spans="1:19" ht="13.4" customHeight="1" x14ac:dyDescent="0.3">
      <c r="A220" s="133" t="s">
        <v>297</v>
      </c>
      <c r="B220" s="134">
        <f t="shared" si="3"/>
        <v>834629.46457509953</v>
      </c>
      <c r="C220" s="135">
        <v>211388.26843510006</v>
      </c>
      <c r="D220" s="135">
        <v>11721.045100000018</v>
      </c>
      <c r="E220" s="135">
        <v>142448.05864000009</v>
      </c>
      <c r="F220" s="136">
        <v>12458.310119999998</v>
      </c>
      <c r="G220" s="137">
        <v>303593.4012399994</v>
      </c>
      <c r="H220" s="135">
        <v>84246.478550000029</v>
      </c>
      <c r="I220" s="135">
        <v>20246.201230000028</v>
      </c>
      <c r="J220" s="135">
        <v>3689.4464000000089</v>
      </c>
      <c r="K220" s="135">
        <v>512.89595000000008</v>
      </c>
      <c r="L220" s="135">
        <v>42122.709940000001</v>
      </c>
      <c r="M220" s="135">
        <v>296.70124000000089</v>
      </c>
      <c r="N220" s="135">
        <v>1948.8300200000001</v>
      </c>
      <c r="O220" s="135">
        <v>-42.882290000000296</v>
      </c>
      <c r="P220" s="138" t="s">
        <v>1</v>
      </c>
      <c r="Q220" s="137"/>
      <c r="R220" s="8"/>
    </row>
    <row r="221" spans="1:19" ht="13.4" customHeight="1" x14ac:dyDescent="0.3">
      <c r="A221" s="125" t="s">
        <v>298</v>
      </c>
      <c r="B221" s="121">
        <f t="shared" si="3"/>
        <v>992586.15674000012</v>
      </c>
      <c r="C221" s="127">
        <v>182001.67913999999</v>
      </c>
      <c r="D221" s="127">
        <v>4865.8294299999998</v>
      </c>
      <c r="E221" s="127">
        <v>123224.20131999999</v>
      </c>
      <c r="F221" s="128">
        <v>37224.598389999999</v>
      </c>
      <c r="G221" s="129">
        <v>483672.84879999998</v>
      </c>
      <c r="H221" s="127">
        <v>78556.875830000004</v>
      </c>
      <c r="I221" s="127">
        <v>20346.606639999998</v>
      </c>
      <c r="J221" s="127">
        <v>3637.08617</v>
      </c>
      <c r="K221" s="127">
        <v>1490.5831499999999</v>
      </c>
      <c r="L221" s="127">
        <v>52135.473969999999</v>
      </c>
      <c r="M221" s="127">
        <v>1680.52846</v>
      </c>
      <c r="N221" s="127">
        <v>3613.0971300000001</v>
      </c>
      <c r="O221" s="127">
        <v>136.74831</v>
      </c>
      <c r="P221" s="130" t="s">
        <v>1</v>
      </c>
      <c r="Q221" s="129"/>
      <c r="S221" s="8"/>
    </row>
    <row r="222" spans="1:19" ht="13.4" customHeight="1" x14ac:dyDescent="0.3">
      <c r="A222" s="139" t="s">
        <v>299</v>
      </c>
      <c r="B222" s="121">
        <f t="shared" si="3"/>
        <v>644979.15405000001</v>
      </c>
      <c r="C222" s="106">
        <v>140090.22457000005</v>
      </c>
      <c r="D222" s="106">
        <v>5801.4703899999986</v>
      </c>
      <c r="E222" s="106">
        <v>146521.47495000003</v>
      </c>
      <c r="F222" s="108">
        <v>26677.662349999999</v>
      </c>
      <c r="G222" s="107">
        <v>183852.38881999999</v>
      </c>
      <c r="H222" s="106">
        <v>71620.119340000005</v>
      </c>
      <c r="I222" s="106">
        <v>15628.06308</v>
      </c>
      <c r="J222" s="106">
        <v>3143.63022</v>
      </c>
      <c r="K222" s="106">
        <v>141.37773999999999</v>
      </c>
      <c r="L222" s="106">
        <v>46321.096680000002</v>
      </c>
      <c r="M222" s="106">
        <v>1620.0293700000002</v>
      </c>
      <c r="N222" s="106">
        <v>3491.5493200000005</v>
      </c>
      <c r="O222" s="106">
        <v>70.067220000000006</v>
      </c>
      <c r="P222" s="132" t="s">
        <v>1</v>
      </c>
      <c r="Q222" s="107"/>
      <c r="S222" s="8"/>
    </row>
    <row r="223" spans="1:19" ht="13.4" customHeight="1" x14ac:dyDescent="0.3">
      <c r="A223" s="139" t="s">
        <v>300</v>
      </c>
      <c r="B223" s="121">
        <f t="shared" si="3"/>
        <v>825804.89471000014</v>
      </c>
      <c r="C223" s="106">
        <v>100528.89020000002</v>
      </c>
      <c r="D223" s="106">
        <v>71054.172679999989</v>
      </c>
      <c r="E223" s="106">
        <v>264330.72878999996</v>
      </c>
      <c r="F223" s="108">
        <v>9334.0911799999994</v>
      </c>
      <c r="G223" s="107">
        <v>244828.35641000001</v>
      </c>
      <c r="H223" s="106">
        <v>70510.807890000011</v>
      </c>
      <c r="I223" s="106">
        <v>14331.222360000002</v>
      </c>
      <c r="J223" s="106">
        <v>2996.0635499999999</v>
      </c>
      <c r="K223" s="106">
        <v>91.852409999999992</v>
      </c>
      <c r="L223" s="106">
        <v>43156.952120000002</v>
      </c>
      <c r="M223" s="106">
        <v>1517.4308100000001</v>
      </c>
      <c r="N223" s="106">
        <v>3065.3904399999997</v>
      </c>
      <c r="O223" s="106">
        <v>58.935870000000001</v>
      </c>
      <c r="P223" s="132" t="s">
        <v>1</v>
      </c>
      <c r="Q223" s="107"/>
      <c r="S223" s="8"/>
    </row>
    <row r="224" spans="1:19" ht="13.4" customHeight="1" x14ac:dyDescent="0.3">
      <c r="A224" s="139" t="s">
        <v>301</v>
      </c>
      <c r="B224" s="121">
        <f t="shared" si="3"/>
        <v>1011929.1438900001</v>
      </c>
      <c r="C224" s="106">
        <v>119027.13177999998</v>
      </c>
      <c r="D224" s="106">
        <v>-7323.36679</v>
      </c>
      <c r="E224" s="106">
        <v>228585.17216000002</v>
      </c>
      <c r="F224" s="108">
        <v>10899.762720000001</v>
      </c>
      <c r="G224" s="107">
        <v>504283.57309999998</v>
      </c>
      <c r="H224" s="106">
        <v>79571.03551999999</v>
      </c>
      <c r="I224" s="106">
        <v>18321.446000000004</v>
      </c>
      <c r="J224" s="106">
        <v>4279.4380300000003</v>
      </c>
      <c r="K224" s="106">
        <v>208.34584999999996</v>
      </c>
      <c r="L224" s="106">
        <v>49527.474210000008</v>
      </c>
      <c r="M224" s="106">
        <v>1357.8964699999999</v>
      </c>
      <c r="N224" s="106">
        <v>3147.79198</v>
      </c>
      <c r="O224" s="106">
        <v>43.442860000000003</v>
      </c>
      <c r="P224" s="132" t="s">
        <v>1</v>
      </c>
      <c r="Q224" s="107"/>
      <c r="S224" s="8"/>
    </row>
    <row r="225" spans="1:19" ht="13.4" customHeight="1" x14ac:dyDescent="0.3">
      <c r="A225" s="139" t="s">
        <v>302</v>
      </c>
      <c r="B225" s="121">
        <f t="shared" si="3"/>
        <v>662379.10100999998</v>
      </c>
      <c r="C225" s="106">
        <v>137601.06202000001</v>
      </c>
      <c r="D225" s="106">
        <v>-41977.958549999996</v>
      </c>
      <c r="E225" s="106">
        <v>18491.830959999988</v>
      </c>
      <c r="F225" s="108">
        <v>10758.53103</v>
      </c>
      <c r="G225" s="108">
        <v>381463.47605</v>
      </c>
      <c r="H225" s="106">
        <v>84878.270930000013</v>
      </c>
      <c r="I225" s="106">
        <v>14290.472340000002</v>
      </c>
      <c r="J225" s="106">
        <v>4662.0344699999996</v>
      </c>
      <c r="K225" s="106">
        <v>124.55609</v>
      </c>
      <c r="L225" s="106">
        <v>48731.115830000002</v>
      </c>
      <c r="M225" s="106">
        <v>1324.3071200000002</v>
      </c>
      <c r="N225" s="106">
        <v>1998.9967000000001</v>
      </c>
      <c r="O225" s="106">
        <v>32.406020000000005</v>
      </c>
      <c r="P225" s="132" t="s">
        <v>1</v>
      </c>
      <c r="Q225" s="108"/>
      <c r="S225" s="8"/>
    </row>
    <row r="226" spans="1:19" ht="13.4" customHeight="1" x14ac:dyDescent="0.3">
      <c r="A226" s="139" t="s">
        <v>303</v>
      </c>
      <c r="B226" s="121">
        <f t="shared" si="3"/>
        <v>864281.72397000005</v>
      </c>
      <c r="C226" s="106">
        <v>152830.25412</v>
      </c>
      <c r="D226" s="106">
        <v>10456.028630000001</v>
      </c>
      <c r="E226" s="106">
        <v>156769.00149</v>
      </c>
      <c r="F226" s="108">
        <v>8371.5345699999925</v>
      </c>
      <c r="G226" s="107">
        <v>360068.06910000002</v>
      </c>
      <c r="H226" s="106">
        <v>91723.652979999999</v>
      </c>
      <c r="I226" s="106">
        <v>16171.224769999999</v>
      </c>
      <c r="J226" s="106">
        <v>6264.8959599999998</v>
      </c>
      <c r="K226" s="106">
        <v>226.31535</v>
      </c>
      <c r="L226" s="106">
        <v>58436.676820000001</v>
      </c>
      <c r="M226" s="106">
        <v>1347.2219599999999</v>
      </c>
      <c r="N226" s="106">
        <v>1389.56592</v>
      </c>
      <c r="O226" s="106">
        <v>227.28229999999999</v>
      </c>
      <c r="P226" s="132" t="s">
        <v>1</v>
      </c>
      <c r="Q226" s="107"/>
      <c r="S226" s="8"/>
    </row>
    <row r="227" spans="1:19" ht="13.4" customHeight="1" x14ac:dyDescent="0.3">
      <c r="A227" s="139" t="s">
        <v>304</v>
      </c>
      <c r="B227" s="121">
        <f t="shared" si="3"/>
        <v>1039565.8705099998</v>
      </c>
      <c r="C227" s="106">
        <v>159615.09500999999</v>
      </c>
      <c r="D227" s="106">
        <v>6418.0493700000006</v>
      </c>
      <c r="E227" s="106">
        <v>270735.04349000001</v>
      </c>
      <c r="F227" s="108">
        <v>10250.104120000005</v>
      </c>
      <c r="G227" s="107">
        <v>428341.44630000001</v>
      </c>
      <c r="H227" s="106">
        <v>88107.669850000006</v>
      </c>
      <c r="I227" s="106">
        <v>14783.846680000001</v>
      </c>
      <c r="J227" s="106">
        <v>5578.7884299999996</v>
      </c>
      <c r="K227" s="106">
        <v>205.66737999999998</v>
      </c>
      <c r="L227" s="106">
        <v>53406.664379999995</v>
      </c>
      <c r="M227" s="106">
        <v>1001.9356299999999</v>
      </c>
      <c r="N227" s="106">
        <v>1108.8147799999999</v>
      </c>
      <c r="O227" s="106">
        <v>12.745089999999999</v>
      </c>
      <c r="P227" s="132" t="s">
        <v>1</v>
      </c>
      <c r="Q227" s="107"/>
      <c r="S227" s="8"/>
    </row>
    <row r="228" spans="1:19" ht="13.4" customHeight="1" x14ac:dyDescent="0.3">
      <c r="A228" s="139" t="s">
        <v>305</v>
      </c>
      <c r="B228" s="121">
        <f t="shared" si="3"/>
        <v>782691.06090000016</v>
      </c>
      <c r="C228" s="106">
        <v>150987.19975</v>
      </c>
      <c r="D228" s="106">
        <v>3485.7263800000001</v>
      </c>
      <c r="E228" s="106">
        <v>132748.28499000001</v>
      </c>
      <c r="F228" s="108">
        <v>10728.734109999999</v>
      </c>
      <c r="G228" s="107">
        <v>297033.60735000001</v>
      </c>
      <c r="H228" s="106">
        <v>98923.083040000012</v>
      </c>
      <c r="I228" s="106">
        <v>16613.116730000002</v>
      </c>
      <c r="J228" s="106">
        <v>6915.9234399999996</v>
      </c>
      <c r="K228" s="106">
        <v>208.53176999999999</v>
      </c>
      <c r="L228" s="106">
        <v>62576.771209999999</v>
      </c>
      <c r="M228" s="106">
        <v>1445.97714</v>
      </c>
      <c r="N228" s="106">
        <v>1006.35815</v>
      </c>
      <c r="O228" s="106">
        <v>17.746840000000002</v>
      </c>
      <c r="P228" s="132" t="s">
        <v>1</v>
      </c>
      <c r="Q228" s="107"/>
      <c r="S228" s="8"/>
    </row>
    <row r="229" spans="1:19" ht="12" customHeight="1" x14ac:dyDescent="0.3">
      <c r="A229" s="139" t="s">
        <v>306</v>
      </c>
      <c r="B229" s="121">
        <f t="shared" si="3"/>
        <v>929624.56823000009</v>
      </c>
      <c r="C229" s="106">
        <v>144256.20772000001</v>
      </c>
      <c r="D229" s="106">
        <v>8624.7002799999991</v>
      </c>
      <c r="E229" s="106">
        <v>219956.52163999999</v>
      </c>
      <c r="F229" s="108">
        <v>16797.120309999998</v>
      </c>
      <c r="G229" s="107">
        <v>361865.81955999997</v>
      </c>
      <c r="H229" s="106">
        <v>95072.890490000005</v>
      </c>
      <c r="I229" s="106">
        <v>15575.411630000001</v>
      </c>
      <c r="J229" s="106">
        <v>6425.86157</v>
      </c>
      <c r="K229" s="106">
        <v>229.84396999999998</v>
      </c>
      <c r="L229" s="106">
        <v>58331.928259999993</v>
      </c>
      <c r="M229" s="106">
        <v>1351.0331200000003</v>
      </c>
      <c r="N229" s="106">
        <v>1114.64554</v>
      </c>
      <c r="O229" s="106">
        <v>22.584139999999998</v>
      </c>
      <c r="P229" s="132" t="s">
        <v>1</v>
      </c>
      <c r="Q229" s="107"/>
      <c r="S229" s="8"/>
    </row>
    <row r="230" spans="1:19" ht="13.4" customHeight="1" x14ac:dyDescent="0.3">
      <c r="A230" s="131" t="s">
        <v>307</v>
      </c>
      <c r="B230" s="121">
        <f t="shared" si="3"/>
        <v>1091165.3717499997</v>
      </c>
      <c r="C230" s="106">
        <v>149450.42092999996</v>
      </c>
      <c r="D230" s="106">
        <v>6893.1918000000005</v>
      </c>
      <c r="E230" s="106">
        <v>164806.06446999998</v>
      </c>
      <c r="F230" s="108">
        <v>9674.5225699999937</v>
      </c>
      <c r="G230" s="107">
        <v>577064.88031000004</v>
      </c>
      <c r="H230" s="106">
        <v>91056.978090000019</v>
      </c>
      <c r="I230" s="106">
        <v>16440.115440000001</v>
      </c>
      <c r="J230" s="106">
        <v>3566.3490200000001</v>
      </c>
      <c r="K230" s="106">
        <v>416.71593999999999</v>
      </c>
      <c r="L230" s="106">
        <v>68996.483400000012</v>
      </c>
      <c r="M230" s="106">
        <v>1346.7347500000001</v>
      </c>
      <c r="N230" s="106">
        <v>1409.26965</v>
      </c>
      <c r="O230" s="106">
        <v>43.645380000000003</v>
      </c>
      <c r="P230" s="132" t="s">
        <v>1</v>
      </c>
      <c r="Q230" s="107"/>
      <c r="S230" s="8"/>
    </row>
    <row r="231" spans="1:19" ht="13.4" customHeight="1" x14ac:dyDescent="0.3">
      <c r="A231" s="131" t="s">
        <v>308</v>
      </c>
      <c r="B231" s="121">
        <f t="shared" si="3"/>
        <v>917933.59417999978</v>
      </c>
      <c r="C231" s="106">
        <v>150009.26463999992</v>
      </c>
      <c r="D231" s="106">
        <v>3594.3179300000002</v>
      </c>
      <c r="E231" s="106">
        <v>90592.269769999999</v>
      </c>
      <c r="F231" s="108">
        <v>10627.87729</v>
      </c>
      <c r="G231" s="107">
        <v>492535.39591999998</v>
      </c>
      <c r="H231" s="106">
        <v>101487.99677000001</v>
      </c>
      <c r="I231" s="106">
        <v>18745.806700000001</v>
      </c>
      <c r="J231" s="106">
        <v>3927.8196000000007</v>
      </c>
      <c r="K231" s="106">
        <v>285.73473000000001</v>
      </c>
      <c r="L231" s="106">
        <v>42815.40814</v>
      </c>
      <c r="M231" s="106">
        <v>1389.76865</v>
      </c>
      <c r="N231" s="106">
        <v>1861.6104</v>
      </c>
      <c r="O231" s="106">
        <v>60.323639999999997</v>
      </c>
      <c r="P231" s="132" t="s">
        <v>1</v>
      </c>
      <c r="Q231" s="107"/>
      <c r="S231" s="8"/>
    </row>
    <row r="232" spans="1:19" ht="13.4" customHeight="1" x14ac:dyDescent="0.3">
      <c r="A232" s="133" t="s">
        <v>309</v>
      </c>
      <c r="B232" s="134">
        <f t="shared" ref="B232:B295" si="4">C232+D232+E232+F232+G232+H232+I232+J232+K232+L232+M232+N232+O232</f>
        <v>1027679.68931</v>
      </c>
      <c r="C232" s="135">
        <v>204493.09519999992</v>
      </c>
      <c r="D232" s="135">
        <v>9928.1932899999993</v>
      </c>
      <c r="E232" s="135">
        <v>211671.80143000002</v>
      </c>
      <c r="F232" s="136">
        <v>16449.380840000002</v>
      </c>
      <c r="G232" s="137">
        <v>420001.10379000002</v>
      </c>
      <c r="H232" s="111">
        <v>90572.41449999997</v>
      </c>
      <c r="I232" s="112">
        <v>19204.10785</v>
      </c>
      <c r="J232" s="112">
        <v>3834.392890000001</v>
      </c>
      <c r="K232" s="112">
        <v>590.27169000000038</v>
      </c>
      <c r="L232" s="112">
        <v>47150.601500000048</v>
      </c>
      <c r="M232" s="112">
        <v>1427.8135300000022</v>
      </c>
      <c r="N232" s="112">
        <v>2341.0541100000023</v>
      </c>
      <c r="O232" s="112">
        <v>15.45869000000001</v>
      </c>
      <c r="P232" s="140" t="s">
        <v>1</v>
      </c>
      <c r="Q232" s="137"/>
      <c r="S232" s="8"/>
    </row>
    <row r="233" spans="1:19" ht="13.4" customHeight="1" x14ac:dyDescent="0.3">
      <c r="A233" s="125" t="s">
        <v>310</v>
      </c>
      <c r="B233" s="121">
        <f t="shared" si="4"/>
        <v>1063984.93738</v>
      </c>
      <c r="C233" s="127">
        <v>182087.22219</v>
      </c>
      <c r="D233" s="127">
        <v>4349.0920400000005</v>
      </c>
      <c r="E233" s="127">
        <v>132656.70900999996</v>
      </c>
      <c r="F233" s="128">
        <v>43118.675649999997</v>
      </c>
      <c r="G233" s="141">
        <v>531605.41850999999</v>
      </c>
      <c r="H233" s="127">
        <v>81887.877219999995</v>
      </c>
      <c r="I233" s="127">
        <v>21219.996169999999</v>
      </c>
      <c r="J233" s="127">
        <v>4126.3019999999997</v>
      </c>
      <c r="K233" s="127">
        <v>1298.84988</v>
      </c>
      <c r="L233" s="127">
        <v>56888.189899999998</v>
      </c>
      <c r="M233" s="127">
        <v>1423.5558599999999</v>
      </c>
      <c r="N233" s="127">
        <v>3242.27592</v>
      </c>
      <c r="O233" s="127">
        <v>80.773030000000006</v>
      </c>
      <c r="P233" s="130" t="s">
        <v>1</v>
      </c>
      <c r="Q233" s="141"/>
      <c r="S233" s="8"/>
    </row>
    <row r="234" spans="1:19" ht="13.4" customHeight="1" x14ac:dyDescent="0.3">
      <c r="A234" s="139" t="s">
        <v>311</v>
      </c>
      <c r="B234" s="121">
        <f t="shared" si="4"/>
        <v>701236.95189000003</v>
      </c>
      <c r="C234" s="106">
        <v>151017.58338</v>
      </c>
      <c r="D234" s="106">
        <v>4931.9682000000003</v>
      </c>
      <c r="E234" s="106">
        <v>126082.88241000002</v>
      </c>
      <c r="F234" s="108">
        <v>13415.383949999999</v>
      </c>
      <c r="G234" s="107">
        <v>266054.07006</v>
      </c>
      <c r="H234" s="106">
        <v>74577.000159999996</v>
      </c>
      <c r="I234" s="106">
        <v>14426.450729999999</v>
      </c>
      <c r="J234" s="106">
        <v>3303.9425700000002</v>
      </c>
      <c r="K234" s="106">
        <v>148.31562999999997</v>
      </c>
      <c r="L234" s="106">
        <v>42648.077990000005</v>
      </c>
      <c r="M234" s="106">
        <v>1530.8394499999999</v>
      </c>
      <c r="N234" s="106">
        <v>3033.5965099999999</v>
      </c>
      <c r="O234" s="106">
        <v>66.840850000000003</v>
      </c>
      <c r="P234" s="132" t="s">
        <v>1</v>
      </c>
      <c r="Q234" s="107"/>
      <c r="S234" s="8"/>
    </row>
    <row r="235" spans="1:19" ht="13.4" customHeight="1" x14ac:dyDescent="0.3">
      <c r="A235" s="139" t="s">
        <v>312</v>
      </c>
      <c r="B235" s="121">
        <f t="shared" si="4"/>
        <v>834022.30994999991</v>
      </c>
      <c r="C235" s="106">
        <v>109752.73753</v>
      </c>
      <c r="D235" s="106">
        <v>80791.229970000015</v>
      </c>
      <c r="E235" s="106">
        <v>316336.05040000001</v>
      </c>
      <c r="F235" s="108">
        <v>13552.72516</v>
      </c>
      <c r="G235" s="107">
        <v>176732.74853000001</v>
      </c>
      <c r="H235" s="106">
        <v>73909.076560000001</v>
      </c>
      <c r="I235" s="106">
        <v>13588.68656</v>
      </c>
      <c r="J235" s="106">
        <v>3139.91518</v>
      </c>
      <c r="K235" s="106">
        <v>79.88557999999999</v>
      </c>
      <c r="L235" s="106">
        <v>41842.198469999996</v>
      </c>
      <c r="M235" s="106">
        <v>1405.8633699999998</v>
      </c>
      <c r="N235" s="106">
        <v>2851.7732900000005</v>
      </c>
      <c r="O235" s="106">
        <v>39.419350000000001</v>
      </c>
      <c r="P235" s="132" t="s">
        <v>1</v>
      </c>
      <c r="Q235" s="107"/>
      <c r="S235" s="8"/>
    </row>
    <row r="236" spans="1:19" ht="13.4" customHeight="1" x14ac:dyDescent="0.3">
      <c r="A236" s="139" t="s">
        <v>313</v>
      </c>
      <c r="B236" s="121">
        <f t="shared" si="4"/>
        <v>833783.49173999985</v>
      </c>
      <c r="C236" s="106">
        <v>126586.35830000001</v>
      </c>
      <c r="D236" s="106">
        <v>-27062.875380000001</v>
      </c>
      <c r="E236" s="106">
        <v>76584.348940000011</v>
      </c>
      <c r="F236" s="108">
        <v>10870.198829999999</v>
      </c>
      <c r="G236" s="107">
        <v>484204.60148999997</v>
      </c>
      <c r="H236" s="106">
        <v>83990.424770000012</v>
      </c>
      <c r="I236" s="106">
        <v>17141.897240000002</v>
      </c>
      <c r="J236" s="106">
        <v>4093.3757200000005</v>
      </c>
      <c r="K236" s="106">
        <v>193.92254999999997</v>
      </c>
      <c r="L236" s="106">
        <v>53391.853039999995</v>
      </c>
      <c r="M236" s="106">
        <v>1552.7470900000001</v>
      </c>
      <c r="N236" s="106">
        <v>2209.0860600000005</v>
      </c>
      <c r="O236" s="106">
        <v>27.553090000000001</v>
      </c>
      <c r="P236" s="132" t="s">
        <v>1</v>
      </c>
      <c r="Q236" s="107"/>
      <c r="S236" s="8"/>
    </row>
    <row r="237" spans="1:19" ht="13.4" customHeight="1" x14ac:dyDescent="0.3">
      <c r="A237" s="139" t="s">
        <v>314</v>
      </c>
      <c r="B237" s="121">
        <f t="shared" si="4"/>
        <v>724087.5543800001</v>
      </c>
      <c r="C237" s="106">
        <v>150428.97831000003</v>
      </c>
      <c r="D237" s="106">
        <v>-37903.859949999998</v>
      </c>
      <c r="E237" s="106">
        <v>48652.772919999996</v>
      </c>
      <c r="F237" s="108">
        <v>11141.068950000001</v>
      </c>
      <c r="G237" s="107">
        <v>390670.99536</v>
      </c>
      <c r="H237" s="106">
        <v>90314.589619999999</v>
      </c>
      <c r="I237" s="106">
        <v>15511.025459999999</v>
      </c>
      <c r="J237" s="106">
        <v>5648.6508400000002</v>
      </c>
      <c r="K237" s="106">
        <v>212.59854999999999</v>
      </c>
      <c r="L237" s="106">
        <v>46578.514110000004</v>
      </c>
      <c r="M237" s="106">
        <v>1178.3789899999999</v>
      </c>
      <c r="N237" s="106">
        <v>1634.4346</v>
      </c>
      <c r="O237" s="106">
        <v>19.40662</v>
      </c>
      <c r="P237" s="132" t="s">
        <v>1</v>
      </c>
      <c r="Q237" s="107"/>
      <c r="S237" s="8"/>
    </row>
    <row r="238" spans="1:19" ht="13.4" customHeight="1" x14ac:dyDescent="0.3">
      <c r="A238" s="139" t="s">
        <v>315</v>
      </c>
      <c r="B238" s="121">
        <f t="shared" si="4"/>
        <v>993060.48673999985</v>
      </c>
      <c r="C238" s="106">
        <v>164371.51378000001</v>
      </c>
      <c r="D238" s="106">
        <v>20431.865270000002</v>
      </c>
      <c r="E238" s="106">
        <v>267497.93042000005</v>
      </c>
      <c r="F238" s="108">
        <v>13710.604520000001</v>
      </c>
      <c r="G238" s="107">
        <v>360123.04767</v>
      </c>
      <c r="H238" s="106">
        <v>90515.197419999997</v>
      </c>
      <c r="I238" s="106">
        <v>15360.64925</v>
      </c>
      <c r="J238" s="106">
        <v>5072.5076400000007</v>
      </c>
      <c r="K238" s="106">
        <v>216.41799</v>
      </c>
      <c r="L238" s="106">
        <v>53017.936950000003</v>
      </c>
      <c r="M238" s="106">
        <v>1326.7722099999999</v>
      </c>
      <c r="N238" s="106">
        <v>1406.2172599999999</v>
      </c>
      <c r="O238" s="106">
        <v>9.8263599999999993</v>
      </c>
      <c r="P238" s="132" t="s">
        <v>1</v>
      </c>
      <c r="Q238" s="107"/>
      <c r="S238" s="8"/>
    </row>
    <row r="239" spans="1:19" ht="13.4" customHeight="1" x14ac:dyDescent="0.3">
      <c r="A239" s="139" t="s">
        <v>316</v>
      </c>
      <c r="B239" s="121">
        <f t="shared" si="4"/>
        <v>1032934.16896</v>
      </c>
      <c r="C239" s="106">
        <v>172167.00954999999</v>
      </c>
      <c r="D239" s="106">
        <v>9312.3297199999997</v>
      </c>
      <c r="E239" s="106">
        <v>204141.02032000001</v>
      </c>
      <c r="F239" s="108">
        <v>9634.6126399999994</v>
      </c>
      <c r="G239" s="107">
        <v>454377.85813000001</v>
      </c>
      <c r="H239" s="106">
        <v>93136.420890000009</v>
      </c>
      <c r="I239" s="106">
        <v>16354.013940000001</v>
      </c>
      <c r="J239" s="106">
        <v>6061.8546100000003</v>
      </c>
      <c r="K239" s="106">
        <v>230.27902000000003</v>
      </c>
      <c r="L239" s="106">
        <v>65415.595369999995</v>
      </c>
      <c r="M239" s="106">
        <v>1170.6609500000002</v>
      </c>
      <c r="N239" s="106">
        <v>924.79010999999991</v>
      </c>
      <c r="O239" s="106">
        <v>7.7237100000000005</v>
      </c>
      <c r="P239" s="132" t="s">
        <v>1</v>
      </c>
      <c r="Q239" s="107"/>
      <c r="S239" s="8"/>
    </row>
    <row r="240" spans="1:19" ht="13.4" customHeight="1" x14ac:dyDescent="0.3">
      <c r="A240" s="139" t="s">
        <v>317</v>
      </c>
      <c r="B240" s="121">
        <f t="shared" si="4"/>
        <v>772349.68769999978</v>
      </c>
      <c r="C240" s="106">
        <v>157535.56262000001</v>
      </c>
      <c r="D240" s="106">
        <v>2940.0987500000001</v>
      </c>
      <c r="E240" s="106">
        <v>106775.54202999998</v>
      </c>
      <c r="F240" s="108">
        <v>10562.343349999999</v>
      </c>
      <c r="G240" s="107">
        <v>305083.39658</v>
      </c>
      <c r="H240" s="106">
        <v>98423.738190000004</v>
      </c>
      <c r="I240" s="106">
        <v>15510.624080000001</v>
      </c>
      <c r="J240" s="106">
        <v>6378.8928900000001</v>
      </c>
      <c r="K240" s="106">
        <v>259.47201000000001</v>
      </c>
      <c r="L240" s="106">
        <v>66456.684940000006</v>
      </c>
      <c r="M240" s="106">
        <v>1263.3287599999999</v>
      </c>
      <c r="N240" s="106">
        <v>1145.24899</v>
      </c>
      <c r="O240" s="106">
        <v>14.75451</v>
      </c>
      <c r="P240" s="132" t="s">
        <v>1</v>
      </c>
      <c r="Q240" s="107"/>
      <c r="S240" s="8"/>
    </row>
    <row r="241" spans="1:19" ht="13.4" customHeight="1" x14ac:dyDescent="0.3">
      <c r="A241" s="139" t="s">
        <v>318</v>
      </c>
      <c r="B241" s="121">
        <f t="shared" si="4"/>
        <v>942352.99821999995</v>
      </c>
      <c r="C241" s="106">
        <v>152852.60399999999</v>
      </c>
      <c r="D241" s="106">
        <v>9082.5846600000004</v>
      </c>
      <c r="E241" s="106">
        <v>200732.59030000004</v>
      </c>
      <c r="F241" s="108">
        <v>13297.45766</v>
      </c>
      <c r="G241" s="107">
        <v>394452.96623999998</v>
      </c>
      <c r="H241" s="106">
        <v>92478.161059999999</v>
      </c>
      <c r="I241" s="106">
        <v>15970.873220000001</v>
      </c>
      <c r="J241" s="106">
        <v>5286.0376000000006</v>
      </c>
      <c r="K241" s="106">
        <v>284.76461999999998</v>
      </c>
      <c r="L241" s="106">
        <v>55762.582719999999</v>
      </c>
      <c r="M241" s="106">
        <v>994.89413999999999</v>
      </c>
      <c r="N241" s="106">
        <v>1144.7775199999999</v>
      </c>
      <c r="O241" s="106">
        <v>12.70448</v>
      </c>
      <c r="P241" s="132" t="s">
        <v>1</v>
      </c>
      <c r="Q241" s="107"/>
      <c r="S241" s="8"/>
    </row>
    <row r="242" spans="1:19" ht="13.4" customHeight="1" x14ac:dyDescent="0.3">
      <c r="A242" s="139" t="s">
        <v>319</v>
      </c>
      <c r="B242" s="121">
        <f t="shared" si="4"/>
        <v>1000771.1373600002</v>
      </c>
      <c r="C242" s="106">
        <v>161151.24818</v>
      </c>
      <c r="D242" s="106">
        <v>5559.8479499999994</v>
      </c>
      <c r="E242" s="106">
        <v>119429.54531000002</v>
      </c>
      <c r="F242" s="108">
        <v>10248.25877</v>
      </c>
      <c r="G242" s="107">
        <v>530925.87574000005</v>
      </c>
      <c r="H242" s="106">
        <v>94686.202019999982</v>
      </c>
      <c r="I242" s="106">
        <v>17501.058209999996</v>
      </c>
      <c r="J242" s="106">
        <v>4368.4781100000009</v>
      </c>
      <c r="K242" s="106">
        <v>429.85821000000004</v>
      </c>
      <c r="L242" s="106">
        <v>54878.718489999999</v>
      </c>
      <c r="M242" s="106">
        <v>322.13481999999999</v>
      </c>
      <c r="N242" s="106">
        <v>1238.1399000000001</v>
      </c>
      <c r="O242" s="106">
        <v>31.771650000000001</v>
      </c>
      <c r="P242" s="132" t="s">
        <v>1</v>
      </c>
      <c r="Q242" s="107"/>
      <c r="S242" s="8"/>
    </row>
    <row r="243" spans="1:19" ht="13.4" customHeight="1" x14ac:dyDescent="0.3">
      <c r="A243" s="139" t="s">
        <v>320</v>
      </c>
      <c r="B243" s="121">
        <f t="shared" si="4"/>
        <v>1039419.97292</v>
      </c>
      <c r="C243" s="106">
        <v>160648.69947000011</v>
      </c>
      <c r="D243" s="106">
        <v>3160.7540600000066</v>
      </c>
      <c r="E243" s="106">
        <v>127870.14371999999</v>
      </c>
      <c r="F243" s="108">
        <v>11351.09447</v>
      </c>
      <c r="G243" s="107">
        <v>550696.60155000002</v>
      </c>
      <c r="H243" s="106">
        <v>103519.86897999993</v>
      </c>
      <c r="I243" s="106">
        <v>18221.886760000005</v>
      </c>
      <c r="J243" s="106">
        <v>4046.0603500000007</v>
      </c>
      <c r="K243" s="106">
        <v>196.65810999999988</v>
      </c>
      <c r="L243" s="106">
        <v>56483.436779999989</v>
      </c>
      <c r="M243" s="106">
        <v>1421.8259499999992</v>
      </c>
      <c r="N243" s="106">
        <v>1722.8230899999999</v>
      </c>
      <c r="O243" s="106">
        <v>80.119630000000001</v>
      </c>
      <c r="P243" s="132" t="s">
        <v>1</v>
      </c>
      <c r="Q243" s="107"/>
      <c r="S243" s="8"/>
    </row>
    <row r="244" spans="1:19" ht="13.4" customHeight="1" x14ac:dyDescent="0.3">
      <c r="A244" s="142" t="s">
        <v>321</v>
      </c>
      <c r="B244" s="134">
        <f t="shared" si="4"/>
        <v>1106518.7923599994</v>
      </c>
      <c r="C244" s="135">
        <v>219371.21948999984</v>
      </c>
      <c r="D244" s="135">
        <v>9461.8844199999876</v>
      </c>
      <c r="E244" s="135">
        <v>220738.83360999989</v>
      </c>
      <c r="F244" s="136">
        <v>14165.62825</v>
      </c>
      <c r="G244" s="137">
        <v>474359.27876000002</v>
      </c>
      <c r="H244" s="111">
        <v>93038.948430000019</v>
      </c>
      <c r="I244" s="112">
        <v>20438.918519999992</v>
      </c>
      <c r="J244" s="112">
        <v>3830.901549999995</v>
      </c>
      <c r="K244" s="112">
        <v>791.51549000000045</v>
      </c>
      <c r="L244" s="112">
        <v>47617.599119999999</v>
      </c>
      <c r="M244" s="112">
        <v>371.16579000000098</v>
      </c>
      <c r="N244" s="112">
        <v>2280.4126400000005</v>
      </c>
      <c r="O244" s="112">
        <v>52.486290000000039</v>
      </c>
      <c r="P244" s="140" t="s">
        <v>1</v>
      </c>
      <c r="Q244" s="137"/>
      <c r="S244" s="8"/>
    </row>
    <row r="245" spans="1:19" ht="13.4" customHeight="1" x14ac:dyDescent="0.3">
      <c r="A245" s="125" t="s">
        <v>322</v>
      </c>
      <c r="B245" s="121">
        <f t="shared" si="4"/>
        <v>996484.07267999998</v>
      </c>
      <c r="C245" s="127">
        <v>194662.84827000002</v>
      </c>
      <c r="D245" s="127">
        <v>5448.5252099999998</v>
      </c>
      <c r="E245" s="127">
        <v>103735.31015</v>
      </c>
      <c r="F245" s="128">
        <v>36992.402990000002</v>
      </c>
      <c r="G245" s="141">
        <v>479624.55359999998</v>
      </c>
      <c r="H245" s="127">
        <v>88356.449640000006</v>
      </c>
      <c r="I245" s="127">
        <v>21940.253649999999</v>
      </c>
      <c r="J245" s="127">
        <v>4210.4347999999991</v>
      </c>
      <c r="K245" s="127">
        <v>1199.3183999999999</v>
      </c>
      <c r="L245" s="127">
        <v>56094.951939999999</v>
      </c>
      <c r="M245" s="127">
        <v>1413.6946799999998</v>
      </c>
      <c r="N245" s="127">
        <v>2747.28629</v>
      </c>
      <c r="O245" s="127">
        <v>58.043059999999997</v>
      </c>
      <c r="P245" s="130" t="s">
        <v>1</v>
      </c>
      <c r="Q245" s="141"/>
      <c r="R245" s="106"/>
      <c r="S245" s="143"/>
    </row>
    <row r="246" spans="1:19" ht="13.4" customHeight="1" x14ac:dyDescent="0.3">
      <c r="A246" s="139" t="s">
        <v>323</v>
      </c>
      <c r="B246" s="121">
        <f t="shared" si="4"/>
        <v>733649.14874999993</v>
      </c>
      <c r="C246" s="106">
        <v>159675.26708999998</v>
      </c>
      <c r="D246" s="106">
        <v>4414.7654199999997</v>
      </c>
      <c r="E246" s="106">
        <v>140978.94950000002</v>
      </c>
      <c r="F246" s="108">
        <v>11131.04247</v>
      </c>
      <c r="G246" s="107">
        <v>276532.73862999998</v>
      </c>
      <c r="H246" s="106">
        <v>74340.130080000003</v>
      </c>
      <c r="I246" s="106">
        <v>13535.155620000003</v>
      </c>
      <c r="J246" s="106">
        <v>3020.6852200000003</v>
      </c>
      <c r="K246" s="106">
        <v>131.97973999999999</v>
      </c>
      <c r="L246" s="106">
        <v>45245.228459999991</v>
      </c>
      <c r="M246" s="106">
        <v>1270.2688299999998</v>
      </c>
      <c r="N246" s="106">
        <v>3327.2624500000002</v>
      </c>
      <c r="O246" s="106">
        <v>45.675240000000002</v>
      </c>
      <c r="P246" s="132" t="s">
        <v>1</v>
      </c>
      <c r="Q246" s="107"/>
      <c r="R246" s="106"/>
      <c r="S246" s="143"/>
    </row>
    <row r="247" spans="1:19" ht="13.4" customHeight="1" x14ac:dyDescent="0.3">
      <c r="A247" s="139" t="s">
        <v>324</v>
      </c>
      <c r="B247" s="121">
        <f t="shared" si="4"/>
        <v>1175099.2091300001</v>
      </c>
      <c r="C247" s="106">
        <v>119244.23836000002</v>
      </c>
      <c r="D247" s="106">
        <v>91426.835909999994</v>
      </c>
      <c r="E247" s="106">
        <v>454695.41629999998</v>
      </c>
      <c r="F247" s="108">
        <v>12424.392189999997</v>
      </c>
      <c r="G247" s="107">
        <v>352880.42306</v>
      </c>
      <c r="H247" s="106">
        <v>81568.075639999995</v>
      </c>
      <c r="I247" s="106">
        <v>13933.661149999998</v>
      </c>
      <c r="J247" s="106">
        <v>3086.6679000000008</v>
      </c>
      <c r="K247" s="106">
        <v>194.85593000000014</v>
      </c>
      <c r="L247" s="106">
        <v>41941.878170000011</v>
      </c>
      <c r="M247" s="106">
        <v>1124.2244100000003</v>
      </c>
      <c r="N247" s="106">
        <v>2527.4670700000001</v>
      </c>
      <c r="O247" s="106">
        <v>51.073040000000006</v>
      </c>
      <c r="P247" s="132" t="s">
        <v>1</v>
      </c>
      <c r="Q247" s="107"/>
      <c r="R247" s="106"/>
      <c r="S247" s="143"/>
    </row>
    <row r="248" spans="1:19" ht="13.4" customHeight="1" x14ac:dyDescent="0.3">
      <c r="A248" s="139" t="s">
        <v>325</v>
      </c>
      <c r="B248" s="121">
        <f t="shared" si="4"/>
        <v>1116601.0375100004</v>
      </c>
      <c r="C248" s="106">
        <v>139472.52673000004</v>
      </c>
      <c r="D248" s="106">
        <v>-9961.7100499999924</v>
      </c>
      <c r="E248" s="106">
        <v>246084.26793000009</v>
      </c>
      <c r="F248" s="108">
        <v>9490.0736300000008</v>
      </c>
      <c r="G248" s="107">
        <v>556227.58597000001</v>
      </c>
      <c r="H248" s="106">
        <v>92297.735909999989</v>
      </c>
      <c r="I248" s="106">
        <v>19411.905100000004</v>
      </c>
      <c r="J248" s="106">
        <v>4929.1637499999988</v>
      </c>
      <c r="K248" s="106">
        <v>233.30579999999989</v>
      </c>
      <c r="L248" s="106">
        <v>54638.712630000002</v>
      </c>
      <c r="M248" s="106">
        <v>1220.6978499999996</v>
      </c>
      <c r="N248" s="106">
        <v>2527.8163799999988</v>
      </c>
      <c r="O248" s="106">
        <v>28.955879999999976</v>
      </c>
      <c r="P248" s="132" t="s">
        <v>1</v>
      </c>
      <c r="Q248" s="107"/>
      <c r="R248" s="106"/>
      <c r="S248" s="143"/>
    </row>
    <row r="249" spans="1:19" ht="13.4" customHeight="1" x14ac:dyDescent="0.3">
      <c r="A249" s="139" t="s">
        <v>326</v>
      </c>
      <c r="B249" s="121">
        <f t="shared" si="4"/>
        <v>719109.70382000005</v>
      </c>
      <c r="C249" s="106">
        <v>166541.42565999995</v>
      </c>
      <c r="D249" s="106">
        <v>-58685.255389999998</v>
      </c>
      <c r="E249" s="106">
        <v>45648.405170000005</v>
      </c>
      <c r="F249" s="108">
        <v>10510.782859999999</v>
      </c>
      <c r="G249" s="107">
        <v>384403.72899999999</v>
      </c>
      <c r="H249" s="106">
        <v>93799.487900000022</v>
      </c>
      <c r="I249" s="106">
        <v>14217.600559999997</v>
      </c>
      <c r="J249" s="106">
        <v>4344.4671800000006</v>
      </c>
      <c r="K249" s="106">
        <v>225.51099000000016</v>
      </c>
      <c r="L249" s="106">
        <v>54994.705189999986</v>
      </c>
      <c r="M249" s="106">
        <v>1153.6194900000003</v>
      </c>
      <c r="N249" s="106">
        <v>1939.4634600000009</v>
      </c>
      <c r="O249" s="106">
        <v>15.761750000000019</v>
      </c>
      <c r="P249" s="132" t="s">
        <v>1</v>
      </c>
      <c r="Q249" s="107"/>
      <c r="R249" s="106"/>
      <c r="S249" s="143"/>
    </row>
    <row r="250" spans="1:19" ht="13.4" customHeight="1" x14ac:dyDescent="0.3">
      <c r="A250" s="139" t="s">
        <v>327</v>
      </c>
      <c r="B250" s="121">
        <f t="shared" si="4"/>
        <v>1156664.0168999999</v>
      </c>
      <c r="C250" s="106">
        <v>175253.27328999992</v>
      </c>
      <c r="D250" s="106">
        <v>25068.87959</v>
      </c>
      <c r="E250" s="106">
        <v>359640.87057000003</v>
      </c>
      <c r="F250" s="108">
        <v>13537.905090000004</v>
      </c>
      <c r="G250" s="107">
        <v>413724.19145999983</v>
      </c>
      <c r="H250" s="106">
        <v>92623.274439999994</v>
      </c>
      <c r="I250" s="106">
        <v>15030.031949999997</v>
      </c>
      <c r="J250" s="106">
        <v>5309.9289000000008</v>
      </c>
      <c r="K250" s="106">
        <v>237.51405999999983</v>
      </c>
      <c r="L250" s="106">
        <v>53836.689459999987</v>
      </c>
      <c r="M250" s="106">
        <v>1069.9856299999999</v>
      </c>
      <c r="N250" s="106">
        <v>1324.1926500000004</v>
      </c>
      <c r="O250" s="106">
        <v>7.2798100000000057</v>
      </c>
      <c r="P250" s="132" t="s">
        <v>1</v>
      </c>
      <c r="Q250" s="107"/>
      <c r="R250" s="106"/>
      <c r="S250" s="143"/>
    </row>
    <row r="251" spans="1:19" ht="13.4" customHeight="1" x14ac:dyDescent="0.3">
      <c r="A251" s="139" t="s">
        <v>328</v>
      </c>
      <c r="B251" s="121">
        <f t="shared" si="4"/>
        <v>1277975.1958399999</v>
      </c>
      <c r="C251" s="106">
        <v>187738.53634999995</v>
      </c>
      <c r="D251" s="106">
        <v>15686.913860000002</v>
      </c>
      <c r="E251" s="106">
        <v>303021.74206000002</v>
      </c>
      <c r="F251" s="108">
        <v>9427.3820699999906</v>
      </c>
      <c r="G251" s="107">
        <v>573510.02690000006</v>
      </c>
      <c r="H251" s="106">
        <v>99756.202700000023</v>
      </c>
      <c r="I251" s="106">
        <v>16622.589830000001</v>
      </c>
      <c r="J251" s="106">
        <v>6740.033730000001</v>
      </c>
      <c r="K251" s="106">
        <v>248.01474000000022</v>
      </c>
      <c r="L251" s="106">
        <v>63024.442210000052</v>
      </c>
      <c r="M251" s="106">
        <v>1163.54754</v>
      </c>
      <c r="N251" s="106">
        <v>1028.9831899999995</v>
      </c>
      <c r="O251" s="106">
        <v>6.7806599999999744</v>
      </c>
      <c r="P251" s="132" t="s">
        <v>1</v>
      </c>
      <c r="Q251" s="107"/>
      <c r="R251" s="106"/>
      <c r="S251" s="143"/>
    </row>
    <row r="252" spans="1:19" ht="13.4" customHeight="1" x14ac:dyDescent="0.3">
      <c r="A252" s="139" t="s">
        <v>329</v>
      </c>
      <c r="B252" s="121">
        <f t="shared" si="4"/>
        <v>984057.73539000005</v>
      </c>
      <c r="C252" s="106">
        <v>174946.79669000022</v>
      </c>
      <c r="D252" s="106">
        <v>935.3754299999913</v>
      </c>
      <c r="E252" s="106">
        <v>159859.45467000001</v>
      </c>
      <c r="F252" s="108">
        <v>9876.4962200000009</v>
      </c>
      <c r="G252" s="107">
        <v>442213.77048000001</v>
      </c>
      <c r="H252" s="106">
        <v>105599.98409999996</v>
      </c>
      <c r="I252" s="106">
        <v>16274.746039999995</v>
      </c>
      <c r="J252" s="106">
        <v>6891.5672700000014</v>
      </c>
      <c r="K252" s="106">
        <v>225.02055999999973</v>
      </c>
      <c r="L252" s="106">
        <v>64897.745729999973</v>
      </c>
      <c r="M252" s="106">
        <v>1246.2550400000009</v>
      </c>
      <c r="N252" s="106">
        <v>1080.5065700000002</v>
      </c>
      <c r="O252" s="106">
        <v>10.016590000000026</v>
      </c>
      <c r="P252" s="132" t="s">
        <v>1</v>
      </c>
      <c r="Q252" s="107"/>
      <c r="R252" s="106"/>
      <c r="S252" s="143"/>
    </row>
    <row r="253" spans="1:19" ht="13.4" customHeight="1" x14ac:dyDescent="0.3">
      <c r="A253" s="139" t="s">
        <v>330</v>
      </c>
      <c r="B253" s="121">
        <f t="shared" si="4"/>
        <v>951208.78479000041</v>
      </c>
      <c r="C253" s="106">
        <v>166012.66211999999</v>
      </c>
      <c r="D253" s="106">
        <v>9732.3425099999877</v>
      </c>
      <c r="E253" s="106">
        <v>223878.81806000002</v>
      </c>
      <c r="F253" s="108">
        <v>13230.090910000001</v>
      </c>
      <c r="G253" s="107">
        <v>353827.77074000024</v>
      </c>
      <c r="H253" s="106">
        <v>97964.642529999954</v>
      </c>
      <c r="I253" s="106">
        <v>16424.470539999995</v>
      </c>
      <c r="J253" s="106">
        <v>6117.6671099999976</v>
      </c>
      <c r="K253" s="106">
        <v>291.18495000000024</v>
      </c>
      <c r="L253" s="106">
        <v>61815.124609999999</v>
      </c>
      <c r="M253" s="106">
        <v>835.10662999999897</v>
      </c>
      <c r="N253" s="106">
        <v>1067.2661199999991</v>
      </c>
      <c r="O253" s="106">
        <v>11.637959999999977</v>
      </c>
      <c r="P253" s="132" t="s">
        <v>1</v>
      </c>
      <c r="Q253" s="107"/>
      <c r="R253" s="106"/>
      <c r="S253" s="143"/>
    </row>
    <row r="254" spans="1:19" ht="13.4" customHeight="1" x14ac:dyDescent="0.3">
      <c r="A254" s="139" t="s">
        <v>331</v>
      </c>
      <c r="B254" s="121">
        <f t="shared" si="4"/>
        <v>1112147.8705999996</v>
      </c>
      <c r="C254" s="106">
        <v>173056.03235999984</v>
      </c>
      <c r="D254" s="106">
        <v>4954.448910000021</v>
      </c>
      <c r="E254" s="106">
        <v>157047.81447999994</v>
      </c>
      <c r="F254" s="108">
        <v>9643.6590599999909</v>
      </c>
      <c r="G254" s="107">
        <v>585430.79115999979</v>
      </c>
      <c r="H254" s="106">
        <v>101394.01668000003</v>
      </c>
      <c r="I254" s="106">
        <v>17002.92872</v>
      </c>
      <c r="J254" s="106">
        <v>4595.8961800000025</v>
      </c>
      <c r="K254" s="106">
        <v>303.66342999999978</v>
      </c>
      <c r="L254" s="106">
        <v>56551.832549999956</v>
      </c>
      <c r="M254" s="106">
        <v>914.26801999999952</v>
      </c>
      <c r="N254" s="106">
        <v>1207.7800599999987</v>
      </c>
      <c r="O254" s="106">
        <v>44.738990000000022</v>
      </c>
      <c r="P254" s="132" t="s">
        <v>1</v>
      </c>
      <c r="Q254" s="107"/>
      <c r="R254" s="106"/>
      <c r="S254" s="143"/>
    </row>
    <row r="255" spans="1:19" ht="13.4" customHeight="1" x14ac:dyDescent="0.3">
      <c r="A255" s="139" t="s">
        <v>332</v>
      </c>
      <c r="B255" s="121">
        <f t="shared" si="4"/>
        <v>1194732.7992700001</v>
      </c>
      <c r="C255" s="106">
        <v>180756.25242</v>
      </c>
      <c r="D255" s="106">
        <v>3340.4315699999893</v>
      </c>
      <c r="E255" s="106">
        <v>206843.92673999997</v>
      </c>
      <c r="F255" s="108">
        <v>11219.77483</v>
      </c>
      <c r="G255" s="107">
        <v>606325.48702999996</v>
      </c>
      <c r="H255" s="106">
        <v>106710.89584000003</v>
      </c>
      <c r="I255" s="106">
        <v>18580.473900000012</v>
      </c>
      <c r="J255" s="106">
        <v>3708.1026999999954</v>
      </c>
      <c r="K255" s="106">
        <v>279.13308000000012</v>
      </c>
      <c r="L255" s="106">
        <v>54212.854910000009</v>
      </c>
      <c r="M255" s="106">
        <v>832.44699000000026</v>
      </c>
      <c r="N255" s="106">
        <v>1851.4368600000032</v>
      </c>
      <c r="O255" s="106">
        <v>71.582399999999964</v>
      </c>
      <c r="P255" s="132" t="s">
        <v>1</v>
      </c>
      <c r="Q255" s="107"/>
      <c r="R255" s="106"/>
      <c r="S255" s="143"/>
    </row>
    <row r="256" spans="1:19" ht="13.4" customHeight="1" x14ac:dyDescent="0.3">
      <c r="A256" s="142" t="s">
        <v>333</v>
      </c>
      <c r="B256" s="134">
        <f t="shared" si="4"/>
        <v>1178275.5345799988</v>
      </c>
      <c r="C256" s="135">
        <v>246724.36726999999</v>
      </c>
      <c r="D256" s="135">
        <v>9819.3840700000055</v>
      </c>
      <c r="E256" s="135">
        <v>239087.44130999903</v>
      </c>
      <c r="F256" s="136">
        <v>14530.635580000013</v>
      </c>
      <c r="G256" s="137">
        <v>485640.07190999982</v>
      </c>
      <c r="H256" s="135">
        <v>98511.350109999912</v>
      </c>
      <c r="I256" s="135">
        <v>20840.984360000006</v>
      </c>
      <c r="J256" s="135">
        <v>4170.8608200000044</v>
      </c>
      <c r="K256" s="135">
        <v>889.78493999999989</v>
      </c>
      <c r="L256" s="135">
        <v>54312.648610000091</v>
      </c>
      <c r="M256" s="135">
        <v>1212.0331400000007</v>
      </c>
      <c r="N256" s="135">
        <v>2470.1784699999989</v>
      </c>
      <c r="O256" s="135">
        <v>65.793990000000051</v>
      </c>
      <c r="P256" s="138" t="s">
        <v>1</v>
      </c>
      <c r="Q256" s="137"/>
      <c r="R256" s="106"/>
      <c r="S256" s="143"/>
    </row>
    <row r="257" spans="1:19" ht="13.4" customHeight="1" x14ac:dyDescent="0.3">
      <c r="A257" s="125" t="s">
        <v>334</v>
      </c>
      <c r="B257" s="121">
        <f t="shared" si="4"/>
        <v>1085276.9742799997</v>
      </c>
      <c r="C257" s="127">
        <v>210562.94912999999</v>
      </c>
      <c r="D257" s="127">
        <v>6205.8766500000002</v>
      </c>
      <c r="E257" s="127">
        <v>118364.29090999998</v>
      </c>
      <c r="F257" s="128">
        <v>42320.576739999997</v>
      </c>
      <c r="G257" s="141">
        <v>520417.71441999997</v>
      </c>
      <c r="H257" s="127">
        <v>94909.172480000008</v>
      </c>
      <c r="I257" s="127">
        <v>23389.548409999999</v>
      </c>
      <c r="J257" s="127">
        <v>4337.3069500000001</v>
      </c>
      <c r="K257" s="127">
        <v>1180.29583</v>
      </c>
      <c r="L257" s="127">
        <v>59376.223429999998</v>
      </c>
      <c r="M257" s="127">
        <v>1348.4418500000002</v>
      </c>
      <c r="N257" s="127">
        <v>2820.5273900000002</v>
      </c>
      <c r="O257" s="127">
        <v>44.050090000000004</v>
      </c>
      <c r="P257" s="130" t="s">
        <v>1</v>
      </c>
      <c r="Q257" s="141"/>
      <c r="R257" s="106"/>
      <c r="S257" s="106"/>
    </row>
    <row r="258" spans="1:19" ht="13.4" customHeight="1" x14ac:dyDescent="0.3">
      <c r="A258" s="139" t="s">
        <v>335</v>
      </c>
      <c r="B258" s="121">
        <f t="shared" si="4"/>
        <v>758735.71315000008</v>
      </c>
      <c r="C258" s="106">
        <v>175859.31161999999</v>
      </c>
      <c r="D258" s="106">
        <v>7219.3382799999999</v>
      </c>
      <c r="E258" s="106">
        <v>194004.60341000004</v>
      </c>
      <c r="F258" s="108">
        <v>9795.4717399999899</v>
      </c>
      <c r="G258" s="107">
        <v>233565.13634</v>
      </c>
      <c r="H258" s="106">
        <v>80080.029590000006</v>
      </c>
      <c r="I258" s="106">
        <v>13194.931870000002</v>
      </c>
      <c r="J258" s="106">
        <v>2884.1545599999999</v>
      </c>
      <c r="K258" s="106">
        <v>124.72754999999981</v>
      </c>
      <c r="L258" s="106">
        <v>37174.977439999995</v>
      </c>
      <c r="M258" s="106">
        <v>1107.4915099999998</v>
      </c>
      <c r="N258" s="106">
        <v>3676.7263599999997</v>
      </c>
      <c r="O258" s="106">
        <v>48.812879999999993</v>
      </c>
      <c r="P258" s="132" t="s">
        <v>1</v>
      </c>
      <c r="Q258" s="107"/>
    </row>
    <row r="259" spans="1:19" ht="13.4" customHeight="1" x14ac:dyDescent="0.3">
      <c r="A259" s="139" t="s">
        <v>336</v>
      </c>
      <c r="B259" s="121">
        <f t="shared" si="4"/>
        <v>1203903.3511100002</v>
      </c>
      <c r="C259" s="106">
        <v>136658.53927000001</v>
      </c>
      <c r="D259" s="106">
        <v>90555.374130000011</v>
      </c>
      <c r="E259" s="106">
        <v>482531.84464999998</v>
      </c>
      <c r="F259" s="108">
        <v>15154.28348</v>
      </c>
      <c r="G259" s="107">
        <v>325674.94300999999</v>
      </c>
      <c r="H259" s="106">
        <v>83821.104249999989</v>
      </c>
      <c r="I259" s="106">
        <v>16332.222800000001</v>
      </c>
      <c r="J259" s="106">
        <v>3582.0108299999993</v>
      </c>
      <c r="K259" s="106">
        <v>256.56984000000006</v>
      </c>
      <c r="L259" s="106">
        <v>45540.686270000006</v>
      </c>
      <c r="M259" s="106">
        <v>1093.3332800000003</v>
      </c>
      <c r="N259" s="106">
        <v>2658.3765399999993</v>
      </c>
      <c r="O259" s="106">
        <v>44.062759999999997</v>
      </c>
      <c r="P259" s="132" t="s">
        <v>1</v>
      </c>
      <c r="Q259" s="107"/>
    </row>
    <row r="260" spans="1:19" ht="13.4" customHeight="1" x14ac:dyDescent="0.3">
      <c r="A260" s="139" t="s">
        <v>337</v>
      </c>
      <c r="B260" s="121">
        <f t="shared" si="4"/>
        <v>1013767.2412500003</v>
      </c>
      <c r="C260" s="106">
        <v>164567.60406000007</v>
      </c>
      <c r="D260" s="106">
        <v>-64215.923369999997</v>
      </c>
      <c r="E260" s="106">
        <v>230454.05651000005</v>
      </c>
      <c r="F260" s="108">
        <v>9182.5824500000035</v>
      </c>
      <c r="G260" s="107">
        <v>485565.25771000003</v>
      </c>
      <c r="H260" s="106">
        <v>97045.394220000017</v>
      </c>
      <c r="I260" s="106">
        <v>18276.692159999991</v>
      </c>
      <c r="J260" s="106">
        <v>4375.6867699999993</v>
      </c>
      <c r="K260" s="106">
        <v>156.67528999999993</v>
      </c>
      <c r="L260" s="106">
        <v>64724.989869999998</v>
      </c>
      <c r="M260" s="106">
        <v>1035.9709800000001</v>
      </c>
      <c r="N260" s="106">
        <v>2568.6752300000003</v>
      </c>
      <c r="O260" s="106">
        <v>29.579370000000026</v>
      </c>
      <c r="P260" s="132" t="s">
        <v>1</v>
      </c>
      <c r="Q260" s="107"/>
    </row>
    <row r="261" spans="1:19" ht="13.4" customHeight="1" x14ac:dyDescent="0.3">
      <c r="A261" s="139" t="s">
        <v>338</v>
      </c>
      <c r="B261" s="121">
        <f t="shared" si="4"/>
        <v>1047642.99785</v>
      </c>
      <c r="C261" s="106">
        <v>181964.02815</v>
      </c>
      <c r="D261" s="106">
        <v>-3286.5769</v>
      </c>
      <c r="E261" s="106">
        <v>195170.36168</v>
      </c>
      <c r="F261" s="108">
        <v>9908.7258800000109</v>
      </c>
      <c r="G261" s="107">
        <v>488574.26496</v>
      </c>
      <c r="H261" s="106">
        <v>99237.73328999996</v>
      </c>
      <c r="I261" s="106">
        <v>13621.278740000011</v>
      </c>
      <c r="J261" s="106">
        <v>4880.4085800000003</v>
      </c>
      <c r="K261" s="106">
        <v>168.3916100000001</v>
      </c>
      <c r="L261" s="106">
        <v>54530.981159999996</v>
      </c>
      <c r="M261" s="106">
        <v>970.77137000000016</v>
      </c>
      <c r="N261" s="106">
        <v>1889.7067000000011</v>
      </c>
      <c r="O261" s="106">
        <v>12.922629999999998</v>
      </c>
      <c r="P261" s="132" t="s">
        <v>1</v>
      </c>
      <c r="Q261" s="107"/>
    </row>
    <row r="262" spans="1:19" ht="13.4" customHeight="1" x14ac:dyDescent="0.3">
      <c r="A262" s="139" t="s">
        <v>339</v>
      </c>
      <c r="B262" s="121">
        <f t="shared" si="4"/>
        <v>1363736.5297499998</v>
      </c>
      <c r="C262" s="106">
        <v>193627.06677999999</v>
      </c>
      <c r="D262" s="106">
        <v>31501.129209999999</v>
      </c>
      <c r="E262" s="106">
        <v>492724.43815999985</v>
      </c>
      <c r="F262" s="108">
        <v>13941.48827</v>
      </c>
      <c r="G262" s="107">
        <v>447302.09512000001</v>
      </c>
      <c r="H262" s="106">
        <v>102341.21582000003</v>
      </c>
      <c r="I262" s="106">
        <v>15700.011199999997</v>
      </c>
      <c r="J262" s="106">
        <v>5621.1335399999998</v>
      </c>
      <c r="K262" s="106">
        <v>291.24538000000018</v>
      </c>
      <c r="L262" s="106">
        <v>58411.672820000007</v>
      </c>
      <c r="M262" s="106">
        <v>961.22851999999955</v>
      </c>
      <c r="N262" s="106">
        <v>1290.0864299999996</v>
      </c>
      <c r="O262" s="106">
        <v>23.718499999999988</v>
      </c>
      <c r="P262" s="132" t="s">
        <v>1</v>
      </c>
      <c r="Q262" s="107"/>
    </row>
    <row r="263" spans="1:19" ht="13.4" customHeight="1" x14ac:dyDescent="0.3">
      <c r="A263" s="139" t="s">
        <v>340</v>
      </c>
      <c r="B263" s="121">
        <f t="shared" si="4"/>
        <v>1200509.3216100002</v>
      </c>
      <c r="C263" s="106">
        <v>201070.98959000001</v>
      </c>
      <c r="D263" s="106">
        <v>13050.519320000009</v>
      </c>
      <c r="E263" s="106">
        <v>340504.81763000001</v>
      </c>
      <c r="F263" s="108">
        <v>9503.4858700000041</v>
      </c>
      <c r="G263" s="107">
        <v>448404.38711000013</v>
      </c>
      <c r="H263" s="106">
        <v>103384.98424000001</v>
      </c>
      <c r="I263" s="106">
        <v>16657.049399999993</v>
      </c>
      <c r="J263" s="106">
        <v>6664.0798799999993</v>
      </c>
      <c r="K263" s="106">
        <v>285.96435999999989</v>
      </c>
      <c r="L263" s="106">
        <v>58803.73505000001</v>
      </c>
      <c r="M263" s="106">
        <v>936.88460000000055</v>
      </c>
      <c r="N263" s="106">
        <v>1237.6556099999993</v>
      </c>
      <c r="O263" s="106">
        <v>4.7689499999999825</v>
      </c>
      <c r="P263" s="132" t="s">
        <v>1</v>
      </c>
      <c r="Q263" s="107"/>
    </row>
    <row r="264" spans="1:19" ht="13.4" customHeight="1" x14ac:dyDescent="0.3">
      <c r="A264" s="139" t="s">
        <v>341</v>
      </c>
      <c r="B264" s="121">
        <f t="shared" si="4"/>
        <v>1108826.6450099996</v>
      </c>
      <c r="C264" s="106">
        <v>188336.75670000006</v>
      </c>
      <c r="D264" s="106">
        <v>2421.7705800000008</v>
      </c>
      <c r="E264" s="106">
        <v>296347.58061999985</v>
      </c>
      <c r="F264" s="108">
        <v>13301.649719999999</v>
      </c>
      <c r="G264" s="107">
        <v>419685.99344999983</v>
      </c>
      <c r="H264" s="106">
        <v>103464.51849000002</v>
      </c>
      <c r="I264" s="106">
        <v>15403.513379999995</v>
      </c>
      <c r="J264" s="106">
        <v>5975.9574200000015</v>
      </c>
      <c r="K264" s="106">
        <v>208.49729000000005</v>
      </c>
      <c r="L264" s="106">
        <v>61767.251389999983</v>
      </c>
      <c r="M264" s="106">
        <v>944.29570999999999</v>
      </c>
      <c r="N264" s="106">
        <v>959.62472999999864</v>
      </c>
      <c r="O264" s="106">
        <v>9.2355299999999989</v>
      </c>
      <c r="P264" s="132" t="s">
        <v>1</v>
      </c>
      <c r="Q264" s="107"/>
    </row>
    <row r="265" spans="1:19" ht="13.4" customHeight="1" x14ac:dyDescent="0.3">
      <c r="A265" s="139" t="s">
        <v>342</v>
      </c>
      <c r="B265" s="121">
        <f t="shared" si="4"/>
        <v>1043084.9627700003</v>
      </c>
      <c r="C265" s="106">
        <v>186469.91633999991</v>
      </c>
      <c r="D265" s="106">
        <v>11001.252349999999</v>
      </c>
      <c r="E265" s="106">
        <v>233883.87580999994</v>
      </c>
      <c r="F265" s="108">
        <v>15663.062340000004</v>
      </c>
      <c r="G265" s="107">
        <v>392892.07426000026</v>
      </c>
      <c r="H265" s="106">
        <v>107921.51657000005</v>
      </c>
      <c r="I265" s="106">
        <v>18048.10616000001</v>
      </c>
      <c r="J265" s="106">
        <v>6078.7742400000025</v>
      </c>
      <c r="K265" s="106">
        <v>303.75585999999987</v>
      </c>
      <c r="L265" s="106">
        <v>68632.31604000002</v>
      </c>
      <c r="M265" s="106">
        <v>952.19502999999929</v>
      </c>
      <c r="N265" s="106">
        <v>1217.1406100000031</v>
      </c>
      <c r="O265" s="106">
        <v>20.977160000000005</v>
      </c>
      <c r="P265" s="132" t="s">
        <v>1</v>
      </c>
      <c r="Q265" s="107"/>
    </row>
    <row r="266" spans="1:19" ht="13.4" customHeight="1" x14ac:dyDescent="0.3">
      <c r="A266" s="139" t="s">
        <v>343</v>
      </c>
      <c r="B266" s="121">
        <f t="shared" si="4"/>
        <v>1281414.8131800003</v>
      </c>
      <c r="C266" s="106">
        <v>192268.88887999987</v>
      </c>
      <c r="D266" s="106">
        <v>6041.2700899999936</v>
      </c>
      <c r="E266" s="106">
        <v>238509.54608000044</v>
      </c>
      <c r="F266" s="108">
        <v>9648.3981299999959</v>
      </c>
      <c r="G266" s="107">
        <v>646005.61606999964</v>
      </c>
      <c r="H266" s="106">
        <v>104871.11053999997</v>
      </c>
      <c r="I266" s="106">
        <v>16543.140349999994</v>
      </c>
      <c r="J266" s="106">
        <v>5030.1433299999981</v>
      </c>
      <c r="K266" s="106">
        <v>440.27288000000033</v>
      </c>
      <c r="L266" s="106">
        <v>59745.754779999974</v>
      </c>
      <c r="M266" s="106">
        <v>959.07275000000004</v>
      </c>
      <c r="N266" s="106">
        <v>1307.0868299999981</v>
      </c>
      <c r="O266" s="106">
        <v>44.512470000000029</v>
      </c>
      <c r="P266" s="132" t="s">
        <v>1</v>
      </c>
      <c r="Q266" s="107"/>
    </row>
    <row r="267" spans="1:19" ht="13.4" customHeight="1" x14ac:dyDescent="0.3">
      <c r="A267" s="139" t="s">
        <v>344</v>
      </c>
      <c r="B267" s="121">
        <f t="shared" si="4"/>
        <v>1060268.3015899998</v>
      </c>
      <c r="C267" s="106">
        <v>196331.69188999999</v>
      </c>
      <c r="D267" s="106">
        <v>3252.0112500000059</v>
      </c>
      <c r="E267" s="106">
        <v>170576.26805999986</v>
      </c>
      <c r="F267" s="108">
        <v>9404.7266299999992</v>
      </c>
      <c r="G267" s="107">
        <v>494609.59891</v>
      </c>
      <c r="H267" s="106">
        <v>107738.98760999989</v>
      </c>
      <c r="I267" s="106">
        <v>18886.981090000005</v>
      </c>
      <c r="J267" s="106">
        <v>3639.4477999999972</v>
      </c>
      <c r="K267" s="106">
        <v>767.76526999999999</v>
      </c>
      <c r="L267" s="106">
        <v>52361.925600000024</v>
      </c>
      <c r="M267" s="106">
        <v>756.75783000000013</v>
      </c>
      <c r="N267" s="106">
        <v>1883.6878500000014</v>
      </c>
      <c r="O267" s="106">
        <v>58.451799999999992</v>
      </c>
      <c r="P267" s="132" t="s">
        <v>1</v>
      </c>
      <c r="Q267" s="107"/>
      <c r="R267" s="106"/>
    </row>
    <row r="268" spans="1:19" ht="13.4" customHeight="1" x14ac:dyDescent="0.3">
      <c r="A268" s="142" t="s">
        <v>345</v>
      </c>
      <c r="B268" s="134">
        <f t="shared" si="4"/>
        <v>1179896.8633399999</v>
      </c>
      <c r="C268" s="135">
        <v>265663.36830999999</v>
      </c>
      <c r="D268" s="135">
        <v>9439.3664400000016</v>
      </c>
      <c r="E268" s="135">
        <v>228779.40932999999</v>
      </c>
      <c r="F268" s="136">
        <v>21434.879010000001</v>
      </c>
      <c r="G268" s="137">
        <v>466000.12517999997</v>
      </c>
      <c r="H268" s="135">
        <v>105163.04918000006</v>
      </c>
      <c r="I268" s="135">
        <v>22951.950639999985</v>
      </c>
      <c r="J268" s="135">
        <v>3905.147210000001</v>
      </c>
      <c r="K268" s="135">
        <v>765.90003000000024</v>
      </c>
      <c r="L268" s="135">
        <v>52149.017120000004</v>
      </c>
      <c r="M268" s="135">
        <v>986.93171000000086</v>
      </c>
      <c r="N268" s="135">
        <v>2635.7071599999999</v>
      </c>
      <c r="O268" s="135">
        <v>22.012019999999961</v>
      </c>
      <c r="P268" s="138" t="s">
        <v>1</v>
      </c>
      <c r="Q268" s="137"/>
      <c r="R268" s="106"/>
    </row>
    <row r="269" spans="1:19" ht="13.4" customHeight="1" x14ac:dyDescent="0.3">
      <c r="A269" s="125" t="s">
        <v>346</v>
      </c>
      <c r="B269" s="121">
        <f t="shared" si="4"/>
        <v>1256934.1279600004</v>
      </c>
      <c r="C269" s="127">
        <v>237382.54694</v>
      </c>
      <c r="D269" s="127">
        <v>4913.9094800000003</v>
      </c>
      <c r="E269" s="127">
        <v>217158.76003999999</v>
      </c>
      <c r="F269" s="128">
        <v>56109.413789999999</v>
      </c>
      <c r="G269" s="141">
        <v>550522.82460000005</v>
      </c>
      <c r="H269" s="127">
        <v>99216.044999999998</v>
      </c>
      <c r="I269" s="127">
        <v>23990.474690000003</v>
      </c>
      <c r="J269" s="127">
        <v>4107.8475499999995</v>
      </c>
      <c r="K269" s="127">
        <v>839.30914000000007</v>
      </c>
      <c r="L269" s="127">
        <v>58301.358959999998</v>
      </c>
      <c r="M269" s="127">
        <v>1152.08708</v>
      </c>
      <c r="N269" s="127">
        <v>3194.5283599999998</v>
      </c>
      <c r="O269" s="127">
        <v>45.022330000000004</v>
      </c>
      <c r="P269" s="130" t="s">
        <v>1</v>
      </c>
      <c r="Q269" s="141"/>
      <c r="R269" s="106"/>
    </row>
    <row r="270" spans="1:19" ht="13.4" customHeight="1" x14ac:dyDescent="0.3">
      <c r="A270" s="139" t="s">
        <v>347</v>
      </c>
      <c r="B270" s="121">
        <f t="shared" si="4"/>
        <v>861331.69508000021</v>
      </c>
      <c r="C270" s="106">
        <v>188282.84646999999</v>
      </c>
      <c r="D270" s="106">
        <v>7440.2648799999997</v>
      </c>
      <c r="E270" s="106">
        <v>190816.21268999999</v>
      </c>
      <c r="F270" s="108">
        <v>9310.3993499999997</v>
      </c>
      <c r="G270" s="107">
        <v>329900.16204000002</v>
      </c>
      <c r="H270" s="106">
        <v>86306.451979999983</v>
      </c>
      <c r="I270" s="106">
        <v>14899.527739999998</v>
      </c>
      <c r="J270" s="106">
        <v>2839.0102800000004</v>
      </c>
      <c r="K270" s="106">
        <v>111.51158999999997</v>
      </c>
      <c r="L270" s="106">
        <v>25867.231369999998</v>
      </c>
      <c r="M270" s="106">
        <v>1140.80027</v>
      </c>
      <c r="N270" s="106">
        <v>4362.7561200000009</v>
      </c>
      <c r="O270" s="106">
        <v>54.520300000000006</v>
      </c>
      <c r="P270" s="132" t="s">
        <v>1</v>
      </c>
      <c r="Q270" s="107"/>
      <c r="R270" s="106"/>
    </row>
    <row r="271" spans="1:19" ht="13.4" customHeight="1" x14ac:dyDescent="0.3">
      <c r="A271" s="139" t="s">
        <v>348</v>
      </c>
      <c r="B271" s="121">
        <f t="shared" si="4"/>
        <v>1277089.7300899995</v>
      </c>
      <c r="C271" s="106">
        <v>147452.49451999992</v>
      </c>
      <c r="D271" s="106">
        <v>90053.198050000006</v>
      </c>
      <c r="E271" s="106">
        <v>469234.80766999995</v>
      </c>
      <c r="F271" s="108">
        <v>8829.6115100000097</v>
      </c>
      <c r="G271" s="107">
        <v>389199.92765999999</v>
      </c>
      <c r="H271" s="106">
        <v>84766.504960000006</v>
      </c>
      <c r="I271" s="106">
        <v>14371.63875</v>
      </c>
      <c r="J271" s="106">
        <v>3413.8116899999995</v>
      </c>
      <c r="K271" s="106">
        <v>99.768030000000024</v>
      </c>
      <c r="L271" s="106">
        <v>65730.164269999994</v>
      </c>
      <c r="M271" s="106">
        <v>1037.8210200000001</v>
      </c>
      <c r="N271" s="106">
        <v>2853.1532599999996</v>
      </c>
      <c r="O271" s="106">
        <v>46.828699999999984</v>
      </c>
      <c r="P271" s="132" t="s">
        <v>1</v>
      </c>
      <c r="Q271" s="107"/>
      <c r="R271" s="106"/>
    </row>
    <row r="272" spans="1:19" ht="13.4" customHeight="1" x14ac:dyDescent="0.3">
      <c r="A272" s="139" t="s">
        <v>349</v>
      </c>
      <c r="B272" s="121">
        <f t="shared" si="4"/>
        <v>969104.04016000009</v>
      </c>
      <c r="C272" s="106">
        <v>172674.67274000001</v>
      </c>
      <c r="D272" s="106">
        <v>-60805.876340000003</v>
      </c>
      <c r="E272" s="106">
        <v>58934.536900000101</v>
      </c>
      <c r="F272" s="108">
        <v>7747.7344599999897</v>
      </c>
      <c r="G272" s="107">
        <v>593061.31770999997</v>
      </c>
      <c r="H272" s="106">
        <v>103857.14429000003</v>
      </c>
      <c r="I272" s="106">
        <v>18992.965089999998</v>
      </c>
      <c r="J272" s="106">
        <v>5315.5394600000009</v>
      </c>
      <c r="K272" s="106">
        <v>194.96026000000001</v>
      </c>
      <c r="L272" s="106">
        <v>65477.958590000002</v>
      </c>
      <c r="M272" s="106">
        <v>1074.5170499999999</v>
      </c>
      <c r="N272" s="106">
        <v>2546.6977300000003</v>
      </c>
      <c r="O272" s="106">
        <v>31.872220000000002</v>
      </c>
      <c r="P272" s="132" t="s">
        <v>1</v>
      </c>
      <c r="Q272" s="107"/>
      <c r="R272" s="106"/>
    </row>
    <row r="273" spans="1:18" ht="13.4" customHeight="1" x14ac:dyDescent="0.3">
      <c r="A273" s="139" t="s">
        <v>350</v>
      </c>
      <c r="B273" s="121">
        <f t="shared" si="4"/>
        <v>902813.34661000012</v>
      </c>
      <c r="C273" s="106">
        <v>202059.86505000008</v>
      </c>
      <c r="D273" s="106">
        <v>-23148.62743</v>
      </c>
      <c r="E273" s="106">
        <v>91567.315969999996</v>
      </c>
      <c r="F273" s="108">
        <v>8100.7145100000098</v>
      </c>
      <c r="G273" s="107">
        <v>454265.36911999999</v>
      </c>
      <c r="H273" s="106">
        <v>96036.007399999973</v>
      </c>
      <c r="I273" s="106">
        <v>14492.29813000001</v>
      </c>
      <c r="J273" s="106">
        <v>4830.1199400000014</v>
      </c>
      <c r="K273" s="106">
        <v>130.26043999999993</v>
      </c>
      <c r="L273" s="106">
        <v>51478.078199999989</v>
      </c>
      <c r="M273" s="106">
        <v>1029.9394600000001</v>
      </c>
      <c r="N273" s="106">
        <v>1944.3101999999992</v>
      </c>
      <c r="O273" s="106">
        <v>27.695620000000023</v>
      </c>
      <c r="P273" s="132" t="s">
        <v>1</v>
      </c>
      <c r="Q273" s="107"/>
    </row>
    <row r="274" spans="1:18" ht="13.4" customHeight="1" x14ac:dyDescent="0.3">
      <c r="A274" s="139" t="s">
        <v>351</v>
      </c>
      <c r="B274" s="121">
        <f t="shared" si="4"/>
        <v>1213937.6686200004</v>
      </c>
      <c r="C274" s="106">
        <v>208569.30736000001</v>
      </c>
      <c r="D274" s="106">
        <v>34448.870589999999</v>
      </c>
      <c r="E274" s="106">
        <v>360383.41578000004</v>
      </c>
      <c r="F274" s="108">
        <v>13808.052540000001</v>
      </c>
      <c r="G274" s="107">
        <v>399849.93424999999</v>
      </c>
      <c r="H274" s="106">
        <v>108627.00988999999</v>
      </c>
      <c r="I274" s="106">
        <v>16489.513519999997</v>
      </c>
      <c r="J274" s="106">
        <v>5294.8979599999975</v>
      </c>
      <c r="K274" s="106">
        <v>286.43887000000012</v>
      </c>
      <c r="L274" s="106">
        <v>64273.670509999989</v>
      </c>
      <c r="M274" s="106">
        <v>808.81088999999963</v>
      </c>
      <c r="N274" s="106">
        <v>1401.2293399999999</v>
      </c>
      <c r="O274" s="106">
        <v>-303.48288000000002</v>
      </c>
      <c r="P274" s="132" t="s">
        <v>1</v>
      </c>
      <c r="Q274" s="107"/>
      <c r="R274" s="106"/>
    </row>
    <row r="275" spans="1:18" ht="13.4" customHeight="1" x14ac:dyDescent="0.3">
      <c r="A275" s="139" t="s">
        <v>352</v>
      </c>
      <c r="B275" s="121">
        <f t="shared" si="4"/>
        <v>1219297.9388400004</v>
      </c>
      <c r="C275" s="106">
        <v>225483.29537000012</v>
      </c>
      <c r="D275" s="106">
        <v>12939.367520000003</v>
      </c>
      <c r="E275" s="106">
        <v>237399.62896000018</v>
      </c>
      <c r="F275" s="108">
        <v>8839.140990000009</v>
      </c>
      <c r="G275" s="107">
        <v>532012.73785000015</v>
      </c>
      <c r="H275" s="106">
        <v>108339.94360000003</v>
      </c>
      <c r="I275" s="106">
        <v>16515.788969999998</v>
      </c>
      <c r="J275" s="106">
        <v>6609.5032900000024</v>
      </c>
      <c r="K275" s="106">
        <v>238.65499</v>
      </c>
      <c r="L275" s="106">
        <v>68731.085100000026</v>
      </c>
      <c r="M275" s="106">
        <v>934.09753999999998</v>
      </c>
      <c r="N275" s="106">
        <v>1248.1941300000008</v>
      </c>
      <c r="O275" s="106">
        <v>6.5005300000000137</v>
      </c>
      <c r="P275" s="132" t="s">
        <v>1</v>
      </c>
      <c r="Q275" s="107"/>
      <c r="R275" s="106"/>
    </row>
    <row r="276" spans="1:18" ht="13.4" customHeight="1" x14ac:dyDescent="0.3">
      <c r="A276" s="139" t="s">
        <v>353</v>
      </c>
      <c r="B276" s="121">
        <f t="shared" si="4"/>
        <v>960788.27471000014</v>
      </c>
      <c r="C276" s="106">
        <v>207158.79348000002</v>
      </c>
      <c r="D276" s="106">
        <v>2225.4392399999947</v>
      </c>
      <c r="E276" s="106">
        <v>148426.37387999991</v>
      </c>
      <c r="F276" s="108">
        <v>8498.6170000000002</v>
      </c>
      <c r="G276" s="107">
        <v>397981.80900000001</v>
      </c>
      <c r="H276" s="106">
        <v>106841.42618999994</v>
      </c>
      <c r="I276" s="106">
        <v>16162.804920000002</v>
      </c>
      <c r="J276" s="106">
        <v>6079.6820300000009</v>
      </c>
      <c r="K276" s="106">
        <v>286.59911999999986</v>
      </c>
      <c r="L276" s="106">
        <v>64988.113870000008</v>
      </c>
      <c r="M276" s="106">
        <v>883.59079000000008</v>
      </c>
      <c r="N276" s="106">
        <v>1248.2832599999979</v>
      </c>
      <c r="O276" s="106">
        <v>6.7419299999999929</v>
      </c>
      <c r="P276" s="132" t="s">
        <v>1</v>
      </c>
      <c r="Q276" s="107"/>
      <c r="R276" s="106"/>
    </row>
    <row r="277" spans="1:18" ht="13.4" customHeight="1" x14ac:dyDescent="0.3">
      <c r="A277" s="139" t="s">
        <v>354</v>
      </c>
      <c r="B277" s="121">
        <f t="shared" si="4"/>
        <v>1084490.1544599999</v>
      </c>
      <c r="C277" s="106">
        <v>206057.70675000001</v>
      </c>
      <c r="D277" s="106">
        <v>9291.4051400000008</v>
      </c>
      <c r="E277" s="106">
        <v>163839.02437999984</v>
      </c>
      <c r="F277" s="108">
        <v>14915.77788</v>
      </c>
      <c r="G277" s="107">
        <v>482209.90992000001</v>
      </c>
      <c r="H277" s="106">
        <v>112745.11344000006</v>
      </c>
      <c r="I277" s="106">
        <v>17470.909439999996</v>
      </c>
      <c r="J277" s="106">
        <v>6600.0748699999976</v>
      </c>
      <c r="K277" s="106">
        <v>255.59999000000022</v>
      </c>
      <c r="L277" s="106">
        <v>68847.081350000022</v>
      </c>
      <c r="M277" s="106">
        <v>966.5502100000009</v>
      </c>
      <c r="N277" s="106">
        <v>1277.6771500000023</v>
      </c>
      <c r="O277" s="106">
        <v>13.323940000000002</v>
      </c>
      <c r="P277" s="132" t="s">
        <v>1</v>
      </c>
      <c r="Q277" s="107"/>
      <c r="R277" s="106"/>
    </row>
    <row r="278" spans="1:18" ht="13.4" customHeight="1" x14ac:dyDescent="0.3">
      <c r="A278" s="139" t="s">
        <v>355</v>
      </c>
      <c r="B278" s="121">
        <f t="shared" si="4"/>
        <v>1333346.4014199998</v>
      </c>
      <c r="C278" s="106">
        <v>211565.73770000006</v>
      </c>
      <c r="D278" s="106">
        <v>5793.1283900000008</v>
      </c>
      <c r="E278" s="106">
        <v>279974.70415000012</v>
      </c>
      <c r="F278" s="108">
        <v>10333.029590000004</v>
      </c>
      <c r="G278" s="107">
        <v>640073.70883999963</v>
      </c>
      <c r="H278" s="106">
        <v>103475.51424</v>
      </c>
      <c r="I278" s="106">
        <v>17475.597699999988</v>
      </c>
      <c r="J278" s="106">
        <v>4234.9944399999977</v>
      </c>
      <c r="K278" s="106">
        <v>391.88114999999993</v>
      </c>
      <c r="L278" s="106">
        <v>57763.723279999969</v>
      </c>
      <c r="M278" s="106">
        <v>783.78938999999878</v>
      </c>
      <c r="N278" s="106">
        <v>1435.6514499999992</v>
      </c>
      <c r="O278" s="106">
        <v>44.941099999999999</v>
      </c>
      <c r="P278" s="132" t="s">
        <v>1</v>
      </c>
      <c r="Q278" s="107"/>
      <c r="R278" s="106"/>
    </row>
    <row r="279" spans="1:18" ht="13.4" customHeight="1" x14ac:dyDescent="0.3">
      <c r="A279" s="139" t="s">
        <v>356</v>
      </c>
      <c r="B279" s="121">
        <f t="shared" si="4"/>
        <v>1144488.3344099999</v>
      </c>
      <c r="C279" s="106">
        <v>214749.3030499997</v>
      </c>
      <c r="D279" s="106">
        <v>2630.7301700000016</v>
      </c>
      <c r="E279" s="106">
        <v>175500.70182000013</v>
      </c>
      <c r="F279" s="108">
        <v>9342.2087299999894</v>
      </c>
      <c r="G279" s="107">
        <v>539833.21247000003</v>
      </c>
      <c r="H279" s="106">
        <v>115000.49662999988</v>
      </c>
      <c r="I279" s="106">
        <v>19509.465460000007</v>
      </c>
      <c r="J279" s="106">
        <v>3960.7768400000036</v>
      </c>
      <c r="K279" s="106">
        <v>383.36429000000004</v>
      </c>
      <c r="L279" s="106">
        <v>60529.363240000006</v>
      </c>
      <c r="M279" s="106">
        <v>1047.2143600000013</v>
      </c>
      <c r="N279" s="106">
        <v>1926.3827899999992</v>
      </c>
      <c r="O279" s="106">
        <v>75.114559999999997</v>
      </c>
      <c r="P279" s="132" t="s">
        <v>1</v>
      </c>
      <c r="Q279" s="107"/>
    </row>
    <row r="280" spans="1:18" ht="13.4" customHeight="1" x14ac:dyDescent="0.3">
      <c r="A280" s="142" t="s">
        <v>357</v>
      </c>
      <c r="B280" s="134">
        <f t="shared" si="4"/>
        <v>1375481.12148</v>
      </c>
      <c r="C280" s="135">
        <v>292252.10726000025</v>
      </c>
      <c r="D280" s="135">
        <v>8365.4495100000058</v>
      </c>
      <c r="E280" s="135">
        <v>244124.00191999969</v>
      </c>
      <c r="F280" s="136">
        <v>22676.200560000001</v>
      </c>
      <c r="G280" s="137">
        <v>613801.71912000014</v>
      </c>
      <c r="H280" s="135">
        <v>106617.88742000007</v>
      </c>
      <c r="I280" s="135">
        <v>22740.180430000008</v>
      </c>
      <c r="J280" s="135">
        <v>4250.1726700000017</v>
      </c>
      <c r="K280" s="135">
        <v>887.98552000000007</v>
      </c>
      <c r="L280" s="135">
        <v>56712.85880999994</v>
      </c>
      <c r="M280" s="135">
        <v>560.11880999999869</v>
      </c>
      <c r="N280" s="135">
        <v>2433.9757899999991</v>
      </c>
      <c r="O280" s="135">
        <v>58.463659999999997</v>
      </c>
      <c r="P280" s="138" t="s">
        <v>1</v>
      </c>
      <c r="Q280" s="137"/>
    </row>
    <row r="281" spans="1:18" ht="13.4" customHeight="1" x14ac:dyDescent="0.3">
      <c r="A281" s="125" t="s">
        <v>358</v>
      </c>
      <c r="B281" s="121">
        <f t="shared" si="4"/>
        <v>1299278.5558300002</v>
      </c>
      <c r="C281" s="127">
        <v>245639.02418000001</v>
      </c>
      <c r="D281" s="127">
        <v>4766.5944400000008</v>
      </c>
      <c r="E281" s="127">
        <v>186365.70659999998</v>
      </c>
      <c r="F281" s="128">
        <v>63007.157979999996</v>
      </c>
      <c r="G281" s="141">
        <v>610228.47216</v>
      </c>
      <c r="H281" s="127">
        <v>96971.954230000003</v>
      </c>
      <c r="I281" s="127">
        <v>23248.763850000003</v>
      </c>
      <c r="J281" s="127">
        <v>3872.5606000000002</v>
      </c>
      <c r="K281" s="127">
        <v>893.61222999999995</v>
      </c>
      <c r="L281" s="127">
        <v>60347.348450000005</v>
      </c>
      <c r="M281" s="127">
        <v>920.62381999999991</v>
      </c>
      <c r="N281" s="127">
        <v>2973.3224700000001</v>
      </c>
      <c r="O281" s="127">
        <v>43.414819999999999</v>
      </c>
      <c r="P281" s="130" t="s">
        <v>1</v>
      </c>
      <c r="Q281" s="141"/>
    </row>
    <row r="282" spans="1:18" ht="13.4" customHeight="1" x14ac:dyDescent="0.3">
      <c r="A282" s="139" t="s">
        <v>359</v>
      </c>
      <c r="B282" s="121">
        <f t="shared" si="4"/>
        <v>949023.92823999992</v>
      </c>
      <c r="C282" s="106">
        <v>215022.92674</v>
      </c>
      <c r="D282" s="106">
        <v>7650.3769599999996</v>
      </c>
      <c r="E282" s="106">
        <v>182513.16572000002</v>
      </c>
      <c r="F282" s="108">
        <v>8692.9122200000056</v>
      </c>
      <c r="G282" s="107">
        <v>379152.74909000006</v>
      </c>
      <c r="H282" s="106">
        <v>89887.018380000009</v>
      </c>
      <c r="I282" s="106">
        <v>14545.611189999998</v>
      </c>
      <c r="J282" s="106">
        <v>3922.2778800000006</v>
      </c>
      <c r="K282" s="106">
        <v>242.33186000000009</v>
      </c>
      <c r="L282" s="106">
        <v>42985.588289999992</v>
      </c>
      <c r="M282" s="106">
        <v>1123.7005500000002</v>
      </c>
      <c r="N282" s="106">
        <v>3244.9459199999997</v>
      </c>
      <c r="O282" s="106">
        <v>40.323439999999998</v>
      </c>
      <c r="P282" s="132" t="s">
        <v>1</v>
      </c>
      <c r="Q282" s="107"/>
    </row>
    <row r="283" spans="1:18" ht="13.4" customHeight="1" x14ac:dyDescent="0.3">
      <c r="A283" s="139" t="s">
        <v>360</v>
      </c>
      <c r="B283" s="121">
        <f t="shared" si="4"/>
        <v>1141633.3401000004</v>
      </c>
      <c r="C283" s="106">
        <v>166559.74513999993</v>
      </c>
      <c r="D283" s="106">
        <v>64542.718059999992</v>
      </c>
      <c r="E283" s="106">
        <v>384945.84562000004</v>
      </c>
      <c r="F283" s="108">
        <v>10980.153249999999</v>
      </c>
      <c r="G283" s="107">
        <v>348694.55948</v>
      </c>
      <c r="H283" s="106">
        <v>89049.471180000008</v>
      </c>
      <c r="I283" s="106">
        <v>14410.931960000002</v>
      </c>
      <c r="J283" s="106">
        <v>3803.4012799999991</v>
      </c>
      <c r="K283" s="106">
        <v>160.54834999999986</v>
      </c>
      <c r="L283" s="106">
        <v>54516.398739999997</v>
      </c>
      <c r="M283" s="106">
        <v>994.30123000000003</v>
      </c>
      <c r="N283" s="106">
        <v>2935.8083500000007</v>
      </c>
      <c r="O283" s="106">
        <v>39.457460000000005</v>
      </c>
      <c r="P283" s="132" t="s">
        <v>1</v>
      </c>
      <c r="Q283" s="107"/>
    </row>
    <row r="284" spans="1:18" ht="13.4" customHeight="1" x14ac:dyDescent="0.3">
      <c r="A284" s="139" t="s">
        <v>361</v>
      </c>
      <c r="B284" s="121">
        <f t="shared" si="4"/>
        <v>1172787.9853999997</v>
      </c>
      <c r="C284" s="106">
        <v>204282.74629000007</v>
      </c>
      <c r="D284" s="106">
        <v>-61647.444349999991</v>
      </c>
      <c r="E284" s="106">
        <v>245936.74189999996</v>
      </c>
      <c r="F284" s="108">
        <v>10810.532090000004</v>
      </c>
      <c r="G284" s="107">
        <v>581174.74130999995</v>
      </c>
      <c r="H284" s="106">
        <v>103971.94753999996</v>
      </c>
      <c r="I284" s="106">
        <v>19362.805950000002</v>
      </c>
      <c r="J284" s="106">
        <v>4431.3667100000011</v>
      </c>
      <c r="K284" s="106">
        <v>170.80097999999998</v>
      </c>
      <c r="L284" s="106">
        <v>60221.384050000015</v>
      </c>
      <c r="M284" s="106">
        <v>993.25640999999973</v>
      </c>
      <c r="N284" s="106">
        <v>3042.3028399999998</v>
      </c>
      <c r="O284" s="106">
        <v>36.803679999999993</v>
      </c>
      <c r="P284" s="132" t="s">
        <v>1</v>
      </c>
      <c r="Q284" s="107"/>
    </row>
    <row r="285" spans="1:18" ht="13.4" customHeight="1" x14ac:dyDescent="0.3">
      <c r="A285" s="139" t="s">
        <v>362</v>
      </c>
      <c r="B285" s="121">
        <f t="shared" si="4"/>
        <v>1043849.8800599996</v>
      </c>
      <c r="C285" s="106">
        <v>228359.24741999997</v>
      </c>
      <c r="D285" s="106">
        <v>-17953.146129999997</v>
      </c>
      <c r="E285" s="106">
        <v>137652.95103000005</v>
      </c>
      <c r="F285" s="108">
        <v>11247.72986999999</v>
      </c>
      <c r="G285" s="107">
        <v>500782.86415999982</v>
      </c>
      <c r="H285" s="106">
        <v>102967.19875</v>
      </c>
      <c r="I285" s="106">
        <v>14838.124950000003</v>
      </c>
      <c r="J285" s="106">
        <v>4924.4636300000011</v>
      </c>
      <c r="K285" s="106">
        <v>279.21616000000017</v>
      </c>
      <c r="L285" s="106">
        <v>58181.869720000002</v>
      </c>
      <c r="M285" s="106">
        <v>887.20052000000044</v>
      </c>
      <c r="N285" s="106">
        <v>1670.2605500000006</v>
      </c>
      <c r="O285" s="106">
        <v>11.899429999999994</v>
      </c>
      <c r="P285" s="132" t="s">
        <v>1</v>
      </c>
      <c r="Q285" s="107"/>
    </row>
    <row r="286" spans="1:18" ht="13.4" customHeight="1" x14ac:dyDescent="0.3">
      <c r="A286" s="139" t="s">
        <v>363</v>
      </c>
      <c r="B286" s="121">
        <f t="shared" si="4"/>
        <v>1334734.4715799997</v>
      </c>
      <c r="C286" s="106">
        <v>245672.44097000003</v>
      </c>
      <c r="D286" s="106">
        <v>24769.55776</v>
      </c>
      <c r="E286" s="106">
        <v>332179.17606999987</v>
      </c>
      <c r="F286" s="108">
        <v>16891.780540000007</v>
      </c>
      <c r="G286" s="107">
        <v>509433.79871000006</v>
      </c>
      <c r="H286" s="106">
        <v>111336.70194999999</v>
      </c>
      <c r="I286" s="106">
        <v>16992.903869999991</v>
      </c>
      <c r="J286" s="106">
        <v>6405.4613699999973</v>
      </c>
      <c r="K286" s="106">
        <v>229.91017999999994</v>
      </c>
      <c r="L286" s="106">
        <v>68596.421410000024</v>
      </c>
      <c r="M286" s="106">
        <v>966.91637999999989</v>
      </c>
      <c r="N286" s="106">
        <v>1253.0597599999999</v>
      </c>
      <c r="O286" s="106">
        <v>6.3426100000000147</v>
      </c>
      <c r="P286" s="132" t="s">
        <v>1</v>
      </c>
      <c r="Q286" s="107"/>
    </row>
    <row r="287" spans="1:18" ht="13.4" customHeight="1" x14ac:dyDescent="0.3">
      <c r="A287" s="139" t="s">
        <v>364</v>
      </c>
      <c r="B287" s="121">
        <f t="shared" si="4"/>
        <v>1406527.6280700003</v>
      </c>
      <c r="C287" s="106">
        <v>252835.60317000007</v>
      </c>
      <c r="D287" s="106">
        <v>16673.867500000004</v>
      </c>
      <c r="E287" s="106">
        <v>300361.8856900002</v>
      </c>
      <c r="F287" s="108">
        <v>12077.177649999991</v>
      </c>
      <c r="G287" s="107">
        <v>621573.7964100003</v>
      </c>
      <c r="H287" s="106">
        <v>109802.31734000004</v>
      </c>
      <c r="I287" s="106">
        <v>17985.89202000001</v>
      </c>
      <c r="J287" s="106">
        <v>6250.5961899999975</v>
      </c>
      <c r="K287" s="106">
        <v>272.41540999999989</v>
      </c>
      <c r="L287" s="106">
        <v>66487.037199999992</v>
      </c>
      <c r="M287" s="106">
        <v>897.48195999999996</v>
      </c>
      <c r="N287" s="106">
        <v>1301.9081199999991</v>
      </c>
      <c r="O287" s="106">
        <v>7.6494100000000032</v>
      </c>
      <c r="P287" s="132" t="s">
        <v>1</v>
      </c>
      <c r="Q287" s="107"/>
    </row>
    <row r="288" spans="1:18" ht="13.4" customHeight="1" x14ac:dyDescent="0.3">
      <c r="A288" s="139" t="s">
        <v>365</v>
      </c>
      <c r="B288" s="121">
        <f t="shared" si="4"/>
        <v>1097912.5024799996</v>
      </c>
      <c r="C288" s="106">
        <v>240388.2175</v>
      </c>
      <c r="D288" s="106">
        <v>1380.0720300000012</v>
      </c>
      <c r="E288" s="106">
        <v>188045.05902999986</v>
      </c>
      <c r="F288" s="108">
        <v>10560.610090000004</v>
      </c>
      <c r="G288" s="107">
        <v>451328.3294899998</v>
      </c>
      <c r="H288" s="106">
        <v>112083.17072000002</v>
      </c>
      <c r="I288" s="106">
        <v>17684.234640000002</v>
      </c>
      <c r="J288" s="106">
        <v>6507.4715300000016</v>
      </c>
      <c r="K288" s="106">
        <v>390.70191000000017</v>
      </c>
      <c r="L288" s="106">
        <v>67505.265110000008</v>
      </c>
      <c r="M288" s="106">
        <v>843.48225999999977</v>
      </c>
      <c r="N288" s="106">
        <v>1192.7872900000009</v>
      </c>
      <c r="O288" s="106">
        <v>3.1008800000000045</v>
      </c>
      <c r="P288" s="132" t="s">
        <v>1</v>
      </c>
      <c r="Q288" s="107"/>
    </row>
    <row r="289" spans="1:17" ht="13.4" customHeight="1" x14ac:dyDescent="0.3">
      <c r="A289" s="139" t="s">
        <v>366</v>
      </c>
      <c r="B289" s="121">
        <f t="shared" si="4"/>
        <v>1159417.2898699997</v>
      </c>
      <c r="C289" s="106">
        <v>231367.40164999987</v>
      </c>
      <c r="D289" s="106">
        <v>8099.7697999999973</v>
      </c>
      <c r="E289" s="106">
        <v>184505.33635</v>
      </c>
      <c r="F289" s="108">
        <v>16836.826430000008</v>
      </c>
      <c r="G289" s="107">
        <v>503924.38592999981</v>
      </c>
      <c r="H289" s="106">
        <v>114891.56851999999</v>
      </c>
      <c r="I289" s="106">
        <v>18658.365829999984</v>
      </c>
      <c r="J289" s="106">
        <v>6261.1393200000002</v>
      </c>
      <c r="K289" s="106">
        <v>304.72002000000003</v>
      </c>
      <c r="L289" s="106">
        <v>72881.425860000018</v>
      </c>
      <c r="M289" s="106">
        <v>633.03616000000011</v>
      </c>
      <c r="N289" s="106">
        <v>1029.1757799999975</v>
      </c>
      <c r="O289" s="106">
        <v>24.13822</v>
      </c>
      <c r="P289" s="132" t="s">
        <v>1</v>
      </c>
      <c r="Q289" s="107"/>
    </row>
    <row r="290" spans="1:17" ht="13.4" customHeight="1" x14ac:dyDescent="0.3">
      <c r="A290" s="139" t="s">
        <v>367</v>
      </c>
      <c r="B290" s="121">
        <f t="shared" si="4"/>
        <v>1373997.6502600003</v>
      </c>
      <c r="C290" s="106">
        <v>233943.09636000014</v>
      </c>
      <c r="D290" s="106">
        <v>5123.3450899999962</v>
      </c>
      <c r="E290" s="106">
        <v>261920.85175000009</v>
      </c>
      <c r="F290" s="108">
        <v>13225.551469999999</v>
      </c>
      <c r="G290" s="107">
        <v>664878.86909000017</v>
      </c>
      <c r="H290" s="106">
        <v>106013.97325</v>
      </c>
      <c r="I290" s="106">
        <v>19588.4015</v>
      </c>
      <c r="J290" s="106">
        <v>4690.1806200000046</v>
      </c>
      <c r="K290" s="106">
        <v>329.72948999999977</v>
      </c>
      <c r="L290" s="106">
        <v>62056.342179999949</v>
      </c>
      <c r="M290" s="106">
        <v>880.23290999999926</v>
      </c>
      <c r="N290" s="106">
        <v>1313.9301600000001</v>
      </c>
      <c r="O290" s="106">
        <v>33.146389999999982</v>
      </c>
      <c r="P290" s="132" t="s">
        <v>1</v>
      </c>
      <c r="Q290" s="107"/>
    </row>
    <row r="291" spans="1:17" ht="13.4" customHeight="1" x14ac:dyDescent="0.3">
      <c r="A291" s="139" t="s">
        <v>368</v>
      </c>
      <c r="B291" s="121">
        <f t="shared" si="4"/>
        <v>1310532.4992000002</v>
      </c>
      <c r="C291" s="106">
        <v>246343.31759999989</v>
      </c>
      <c r="D291" s="106">
        <v>2448.8782700000033</v>
      </c>
      <c r="E291" s="106">
        <v>179836.74770999991</v>
      </c>
      <c r="F291" s="108">
        <v>14304.69452000001</v>
      </c>
      <c r="G291" s="107">
        <v>655547.9279800005</v>
      </c>
      <c r="H291" s="106">
        <v>118867.27875999987</v>
      </c>
      <c r="I291" s="106">
        <v>20853.905939999997</v>
      </c>
      <c r="J291" s="106">
        <v>4490.2854399999978</v>
      </c>
      <c r="K291" s="106">
        <v>380.42547999999999</v>
      </c>
      <c r="L291" s="106">
        <v>64926.185850000023</v>
      </c>
      <c r="M291" s="106">
        <v>991.49718000000155</v>
      </c>
      <c r="N291" s="106">
        <v>1495.9454900000021</v>
      </c>
      <c r="O291" s="106">
        <v>45.408980000000014</v>
      </c>
      <c r="P291" s="132" t="s">
        <v>1</v>
      </c>
      <c r="Q291" s="107"/>
    </row>
    <row r="292" spans="1:17" ht="13.4" customHeight="1" x14ac:dyDescent="0.3">
      <c r="A292" s="142" t="s">
        <v>369</v>
      </c>
      <c r="B292" s="134">
        <f t="shared" si="4"/>
        <v>1404401.2398699997</v>
      </c>
      <c r="C292" s="135">
        <v>328630.56784999988</v>
      </c>
      <c r="D292" s="135">
        <v>8080.9510300000011</v>
      </c>
      <c r="E292" s="135">
        <v>253398.34215999985</v>
      </c>
      <c r="F292" s="136">
        <v>20644.701079999984</v>
      </c>
      <c r="G292" s="137">
        <v>593212.34414999967</v>
      </c>
      <c r="H292" s="135">
        <v>111171.65727000021</v>
      </c>
      <c r="I292" s="135">
        <v>22794.469570000023</v>
      </c>
      <c r="J292" s="135">
        <v>4146.1655000000001</v>
      </c>
      <c r="K292" s="135">
        <v>909.38114000000019</v>
      </c>
      <c r="L292" s="135">
        <v>58233.413090000031</v>
      </c>
      <c r="M292" s="135">
        <v>939.95771999999886</v>
      </c>
      <c r="N292" s="135">
        <v>2181.6425599999989</v>
      </c>
      <c r="O292" s="135">
        <v>57.646749999999997</v>
      </c>
      <c r="P292" s="138" t="s">
        <v>1</v>
      </c>
      <c r="Q292" s="137"/>
    </row>
    <row r="293" spans="1:17" ht="13.4" customHeight="1" x14ac:dyDescent="0.3">
      <c r="A293" s="125" t="s">
        <v>370</v>
      </c>
      <c r="B293" s="121">
        <f t="shared" si="4"/>
        <v>1300871.2386260645</v>
      </c>
      <c r="C293" s="127">
        <v>276285.47254000005</v>
      </c>
      <c r="D293" s="127">
        <v>3682.22928</v>
      </c>
      <c r="E293" s="127">
        <v>171430.01760606433</v>
      </c>
      <c r="F293" s="128">
        <v>65459.206859999998</v>
      </c>
      <c r="G293" s="141">
        <v>602917.65549000003</v>
      </c>
      <c r="H293" s="127">
        <v>97202.800430000003</v>
      </c>
      <c r="I293" s="127">
        <v>23542.407380000001</v>
      </c>
      <c r="J293" s="127">
        <v>3819.9164500000002</v>
      </c>
      <c r="K293" s="127">
        <v>1046.9067399999999</v>
      </c>
      <c r="L293" s="127">
        <v>51164.507560000005</v>
      </c>
      <c r="M293" s="127">
        <v>892.18206999999995</v>
      </c>
      <c r="N293" s="127">
        <v>3382.5144599999999</v>
      </c>
      <c r="O293" s="127">
        <v>45.421759999999999</v>
      </c>
      <c r="P293" s="130" t="s">
        <v>1</v>
      </c>
      <c r="Q293" s="141"/>
    </row>
    <row r="294" spans="1:17" ht="13.4" customHeight="1" x14ac:dyDescent="0.3">
      <c r="A294" s="139" t="s">
        <v>371</v>
      </c>
      <c r="B294" s="121">
        <f t="shared" si="4"/>
        <v>1016480.3000099999</v>
      </c>
      <c r="C294" s="106">
        <v>237368.50229999996</v>
      </c>
      <c r="D294" s="106">
        <v>6594.5348000000004</v>
      </c>
      <c r="E294" s="106">
        <v>195983.20627000002</v>
      </c>
      <c r="F294" s="108">
        <v>9618.1947699999964</v>
      </c>
      <c r="G294" s="107">
        <v>410003.00721000001</v>
      </c>
      <c r="H294" s="106">
        <v>94937.565229999993</v>
      </c>
      <c r="I294" s="106">
        <v>16241.11591</v>
      </c>
      <c r="J294" s="106">
        <v>3790.0797299999995</v>
      </c>
      <c r="K294" s="106">
        <v>193.49651</v>
      </c>
      <c r="L294" s="106">
        <v>37369.875429999993</v>
      </c>
      <c r="M294" s="106">
        <v>1269.1330900000003</v>
      </c>
      <c r="N294" s="106">
        <v>3075.41534</v>
      </c>
      <c r="O294" s="106">
        <v>36.173419999999993</v>
      </c>
      <c r="P294" s="132" t="s">
        <v>1</v>
      </c>
      <c r="Q294" s="107"/>
    </row>
    <row r="295" spans="1:17" ht="13.4" customHeight="1" x14ac:dyDescent="0.3">
      <c r="A295" s="139" t="s">
        <v>372</v>
      </c>
      <c r="B295" s="121">
        <f t="shared" si="4"/>
        <v>1243167.46328</v>
      </c>
      <c r="C295" s="106">
        <v>189967.89765000003</v>
      </c>
      <c r="D295" s="106">
        <v>75273.929889999999</v>
      </c>
      <c r="E295" s="106">
        <v>363529.05585999996</v>
      </c>
      <c r="F295" s="108">
        <v>19507.999650000005</v>
      </c>
      <c r="G295" s="107">
        <v>405635.19234999991</v>
      </c>
      <c r="H295" s="106">
        <v>91811.906679999971</v>
      </c>
      <c r="I295" s="106">
        <v>16906.227039999998</v>
      </c>
      <c r="J295" s="106">
        <v>4081.5548200000003</v>
      </c>
      <c r="K295" s="106">
        <v>190.97372999999999</v>
      </c>
      <c r="L295" s="106">
        <v>72415.90548999999</v>
      </c>
      <c r="M295" s="106">
        <v>1102.4860000000001</v>
      </c>
      <c r="N295" s="106">
        <v>2714.8829500000002</v>
      </c>
      <c r="O295" s="106">
        <v>29.451170000000012</v>
      </c>
      <c r="P295" s="132" t="s">
        <v>1</v>
      </c>
      <c r="Q295" s="107"/>
    </row>
    <row r="296" spans="1:17" ht="13.4" customHeight="1" x14ac:dyDescent="0.3">
      <c r="A296" s="139" t="s">
        <v>373</v>
      </c>
      <c r="B296" s="121">
        <f t="shared" ref="B296:B359" si="5">C296+D296+E296+F296+G296+H296+I296+J296+K296+L296+M296+N296+O296</f>
        <v>1234209.92561</v>
      </c>
      <c r="C296" s="106">
        <v>227297.46070000005</v>
      </c>
      <c r="D296" s="106">
        <v>-51160.29593</v>
      </c>
      <c r="E296" s="106">
        <v>232717.84677000003</v>
      </c>
      <c r="F296" s="108">
        <v>12387.329299999998</v>
      </c>
      <c r="G296" s="107">
        <v>626735.45639000006</v>
      </c>
      <c r="H296" s="106">
        <v>103454.94481</v>
      </c>
      <c r="I296" s="106">
        <v>20679.661829999997</v>
      </c>
      <c r="J296" s="106">
        <v>4317.2369100000005</v>
      </c>
      <c r="K296" s="106">
        <v>161.55022999999997</v>
      </c>
      <c r="L296" s="106">
        <v>54020.036490000013</v>
      </c>
      <c r="M296" s="106">
        <v>1148.3144600000001</v>
      </c>
      <c r="N296" s="106">
        <v>2426.1853699999992</v>
      </c>
      <c r="O296" s="106">
        <v>24.19828</v>
      </c>
      <c r="P296" s="132" t="s">
        <v>1</v>
      </c>
      <c r="Q296" s="107"/>
    </row>
    <row r="297" spans="1:17" ht="13.4" customHeight="1" x14ac:dyDescent="0.3">
      <c r="A297" s="139" t="s">
        <v>374</v>
      </c>
      <c r="B297" s="121">
        <f t="shared" si="5"/>
        <v>1090811.8548399999</v>
      </c>
      <c r="C297" s="106">
        <v>257270.76157999993</v>
      </c>
      <c r="D297" s="106">
        <v>-25218.67627</v>
      </c>
      <c r="E297" s="106">
        <v>94712.446389999968</v>
      </c>
      <c r="F297" s="108">
        <v>14965.115969999999</v>
      </c>
      <c r="G297" s="107">
        <v>546057.28919000004</v>
      </c>
      <c r="H297" s="106">
        <v>108924.20772000003</v>
      </c>
      <c r="I297" s="106">
        <v>17132.969109999998</v>
      </c>
      <c r="J297" s="106">
        <v>5719.2751499999986</v>
      </c>
      <c r="K297" s="106">
        <v>240.52792999999994</v>
      </c>
      <c r="L297" s="106">
        <v>68092.682059999977</v>
      </c>
      <c r="M297" s="106">
        <v>1050.6191299999998</v>
      </c>
      <c r="N297" s="106">
        <v>1854.597870000001</v>
      </c>
      <c r="O297" s="106">
        <v>10.03901000000001</v>
      </c>
      <c r="P297" s="132" t="s">
        <v>1</v>
      </c>
      <c r="Q297" s="107"/>
    </row>
    <row r="298" spans="1:17" ht="13.4" customHeight="1" x14ac:dyDescent="0.3">
      <c r="A298" s="139" t="s">
        <v>375</v>
      </c>
      <c r="B298" s="121">
        <f t="shared" si="5"/>
        <v>1350881.1033699994</v>
      </c>
      <c r="C298" s="106">
        <v>272407.02427999995</v>
      </c>
      <c r="D298" s="106">
        <v>27128.521279999997</v>
      </c>
      <c r="E298" s="106">
        <v>342829.32722000009</v>
      </c>
      <c r="F298" s="108">
        <v>18850.155970000014</v>
      </c>
      <c r="G298" s="107">
        <v>490982.88635999965</v>
      </c>
      <c r="H298" s="106">
        <v>109301.30899</v>
      </c>
      <c r="I298" s="106">
        <v>16051.451290000006</v>
      </c>
      <c r="J298" s="106">
        <v>5466.8778900000007</v>
      </c>
      <c r="K298" s="106">
        <v>296.68682000000007</v>
      </c>
      <c r="L298" s="106">
        <v>65069.020810000002</v>
      </c>
      <c r="M298" s="106">
        <v>1011.3</v>
      </c>
      <c r="N298" s="106">
        <v>1477.039129999999</v>
      </c>
      <c r="O298" s="106">
        <v>9.5033299999999876</v>
      </c>
      <c r="P298" s="132" t="s">
        <v>1</v>
      </c>
      <c r="Q298" s="107"/>
    </row>
    <row r="299" spans="1:17" ht="13.4" customHeight="1" x14ac:dyDescent="0.3">
      <c r="A299" s="139" t="s">
        <v>376</v>
      </c>
      <c r="B299" s="121">
        <f t="shared" si="5"/>
        <v>1425241.2142799997</v>
      </c>
      <c r="C299" s="106">
        <v>269152.51814000012</v>
      </c>
      <c r="D299" s="106">
        <v>20966.515210000001</v>
      </c>
      <c r="E299" s="106">
        <v>322353.84111999988</v>
      </c>
      <c r="F299" s="108">
        <v>16734.402750000001</v>
      </c>
      <c r="G299" s="107">
        <v>593476.32313000015</v>
      </c>
      <c r="H299" s="106">
        <v>108968.51239999998</v>
      </c>
      <c r="I299" s="106">
        <v>16404.24336</v>
      </c>
      <c r="J299" s="106">
        <v>6029.1353799999988</v>
      </c>
      <c r="K299" s="106">
        <v>326.42345999999998</v>
      </c>
      <c r="L299" s="106">
        <v>68667.605330000049</v>
      </c>
      <c r="M299" s="106">
        <v>971.12191000000018</v>
      </c>
      <c r="N299" s="106">
        <v>1163.5523800000008</v>
      </c>
      <c r="O299" s="106">
        <v>27.019709999999993</v>
      </c>
      <c r="P299" s="132" t="s">
        <v>1</v>
      </c>
      <c r="Q299" s="107"/>
    </row>
    <row r="300" spans="1:17" ht="13.4" customHeight="1" x14ac:dyDescent="0.3">
      <c r="A300" s="139" t="s">
        <v>377</v>
      </c>
      <c r="B300" s="121">
        <f t="shared" si="5"/>
        <v>1118765.3228900002</v>
      </c>
      <c r="C300" s="106">
        <v>258441.23531999992</v>
      </c>
      <c r="D300" s="106">
        <v>1572.9779500000029</v>
      </c>
      <c r="E300" s="106">
        <v>163690.90213000012</v>
      </c>
      <c r="F300" s="108">
        <v>20547.246590000002</v>
      </c>
      <c r="G300" s="107">
        <v>456475.98848</v>
      </c>
      <c r="H300" s="106">
        <v>118149.08744000006</v>
      </c>
      <c r="I300" s="106">
        <v>17344.35311</v>
      </c>
      <c r="J300" s="106">
        <v>6979.7547600000053</v>
      </c>
      <c r="K300" s="106">
        <v>377.28983000000005</v>
      </c>
      <c r="L300" s="106">
        <v>72930.20362</v>
      </c>
      <c r="M300" s="106">
        <v>929.8928099999996</v>
      </c>
      <c r="N300" s="106">
        <v>1267.0354499999992</v>
      </c>
      <c r="O300" s="106">
        <v>59.355399999999996</v>
      </c>
      <c r="P300" s="132" t="s">
        <v>1</v>
      </c>
      <c r="Q300" s="107"/>
    </row>
    <row r="301" spans="1:17" ht="13.4" customHeight="1" x14ac:dyDescent="0.3">
      <c r="A301" s="139" t="s">
        <v>378</v>
      </c>
      <c r="B301" s="121">
        <f t="shared" si="5"/>
        <v>1282828.4746499998</v>
      </c>
      <c r="C301" s="106">
        <v>250391.11950000023</v>
      </c>
      <c r="D301" s="106">
        <v>9638.9972400000024</v>
      </c>
      <c r="E301" s="106">
        <v>240283.31909999976</v>
      </c>
      <c r="F301" s="108">
        <v>13453.981439999998</v>
      </c>
      <c r="G301" s="107">
        <v>559432.39500999975</v>
      </c>
      <c r="H301" s="106">
        <v>113300.66439999998</v>
      </c>
      <c r="I301" s="106">
        <v>16852.213400000004</v>
      </c>
      <c r="J301" s="106">
        <v>5653.4839499999953</v>
      </c>
      <c r="K301" s="106">
        <v>241.29893000000015</v>
      </c>
      <c r="L301" s="106">
        <v>71344.931629999934</v>
      </c>
      <c r="M301" s="106">
        <v>991.66701000000069</v>
      </c>
      <c r="N301" s="106">
        <v>1222.2807100000009</v>
      </c>
      <c r="O301" s="106">
        <v>22.122329999999987</v>
      </c>
      <c r="P301" s="132" t="s">
        <v>1</v>
      </c>
      <c r="Q301" s="107"/>
    </row>
    <row r="302" spans="1:17" ht="13.4" customHeight="1" x14ac:dyDescent="0.3">
      <c r="A302" s="139" t="s">
        <v>379</v>
      </c>
      <c r="B302" s="121">
        <f t="shared" si="5"/>
        <v>1440730.7490000001</v>
      </c>
      <c r="C302" s="106">
        <v>261171.49316999959</v>
      </c>
      <c r="D302" s="106">
        <v>5190.0013799999952</v>
      </c>
      <c r="E302" s="106">
        <v>218578.07633000024</v>
      </c>
      <c r="F302" s="108">
        <v>13222.70697999999</v>
      </c>
      <c r="G302" s="107">
        <v>740389.1839200001</v>
      </c>
      <c r="H302" s="106">
        <v>111963.58981999994</v>
      </c>
      <c r="I302" s="106">
        <v>18010.811459999979</v>
      </c>
      <c r="J302" s="106">
        <v>4687.7366000000011</v>
      </c>
      <c r="K302" s="106">
        <v>415.36500999999976</v>
      </c>
      <c r="L302" s="106">
        <v>64777.895970000027</v>
      </c>
      <c r="M302" s="106">
        <v>988.02682000000027</v>
      </c>
      <c r="N302" s="106">
        <v>1301.8416200000011</v>
      </c>
      <c r="O302" s="106">
        <v>34.019920000000042</v>
      </c>
      <c r="P302" s="132" t="s">
        <v>1</v>
      </c>
      <c r="Q302" s="107"/>
    </row>
    <row r="303" spans="1:17" ht="13.4" customHeight="1" x14ac:dyDescent="0.3">
      <c r="A303" s="139" t="s">
        <v>380</v>
      </c>
      <c r="B303" s="121">
        <f t="shared" si="5"/>
        <v>1336951.3956700009</v>
      </c>
      <c r="C303" s="106">
        <v>255010.76284000016</v>
      </c>
      <c r="D303" s="106">
        <v>3101.8167900000067</v>
      </c>
      <c r="E303" s="106">
        <v>162124.64563000001</v>
      </c>
      <c r="F303" s="108">
        <v>14619.242430000008</v>
      </c>
      <c r="G303" s="107">
        <v>684780.24235000042</v>
      </c>
      <c r="H303" s="106">
        <v>121520.62510000002</v>
      </c>
      <c r="I303" s="106">
        <v>19726.504430000008</v>
      </c>
      <c r="J303" s="106">
        <v>4945.1792199999991</v>
      </c>
      <c r="K303" s="106">
        <v>394.80706000000004</v>
      </c>
      <c r="L303" s="106">
        <v>68132.977810000055</v>
      </c>
      <c r="M303" s="106">
        <v>762.40346999999883</v>
      </c>
      <c r="N303" s="106">
        <v>1778.4660399999991</v>
      </c>
      <c r="O303" s="106">
        <v>53.722499999999997</v>
      </c>
      <c r="P303" s="132" t="s">
        <v>1</v>
      </c>
      <c r="Q303" s="107"/>
    </row>
    <row r="304" spans="1:17" ht="13.4" customHeight="1" x14ac:dyDescent="0.3">
      <c r="A304" s="142" t="s">
        <v>381</v>
      </c>
      <c r="B304" s="134">
        <f t="shared" si="5"/>
        <v>1495790.4295600001</v>
      </c>
      <c r="C304" s="135">
        <v>356537.28180999996</v>
      </c>
      <c r="D304" s="135">
        <v>8920.0014699999992</v>
      </c>
      <c r="E304" s="135">
        <v>285035.51892000006</v>
      </c>
      <c r="F304" s="136">
        <v>26521.533129999996</v>
      </c>
      <c r="G304" s="137">
        <v>625715.24288000015</v>
      </c>
      <c r="H304" s="135">
        <v>107041.9570999999</v>
      </c>
      <c r="I304" s="135">
        <v>20714.383710000009</v>
      </c>
      <c r="J304" s="135">
        <v>3859.7882300000042</v>
      </c>
      <c r="K304" s="135">
        <v>860.76145999999994</v>
      </c>
      <c r="L304" s="135">
        <v>57479.470819999937</v>
      </c>
      <c r="M304" s="135">
        <v>1020.4737699999996</v>
      </c>
      <c r="N304" s="135">
        <v>2038.0712300000005</v>
      </c>
      <c r="O304" s="135">
        <v>45.945029999999967</v>
      </c>
      <c r="P304" s="138" t="s">
        <v>1</v>
      </c>
      <c r="Q304" s="137"/>
    </row>
    <row r="305" spans="1:17" ht="13.4" customHeight="1" x14ac:dyDescent="0.3">
      <c r="A305" s="125" t="s">
        <v>382</v>
      </c>
      <c r="B305" s="121">
        <f t="shared" si="5"/>
        <v>1396011.0445900001</v>
      </c>
      <c r="C305" s="127">
        <v>291885.56637999997</v>
      </c>
      <c r="D305" s="127">
        <v>4911.3972800000001</v>
      </c>
      <c r="E305" s="127">
        <v>188636.16988999999</v>
      </c>
      <c r="F305" s="128">
        <v>69796.69584</v>
      </c>
      <c r="G305" s="141">
        <v>644181.57264999999</v>
      </c>
      <c r="H305" s="127">
        <v>99552.753629999992</v>
      </c>
      <c r="I305" s="127">
        <v>21953.57201</v>
      </c>
      <c r="J305" s="127">
        <v>3834.3765099999996</v>
      </c>
      <c r="K305" s="127">
        <v>1066.7000700000001</v>
      </c>
      <c r="L305" s="127">
        <v>66367.601219999997</v>
      </c>
      <c r="M305" s="127">
        <v>1024.1028900000001</v>
      </c>
      <c r="N305" s="127">
        <v>2766.85052</v>
      </c>
      <c r="O305" s="127">
        <v>33.685699999999997</v>
      </c>
      <c r="P305" s="130" t="s">
        <v>1</v>
      </c>
      <c r="Q305" s="141"/>
    </row>
    <row r="306" spans="1:17" ht="13.4" customHeight="1" x14ac:dyDescent="0.3">
      <c r="A306" s="139" t="s">
        <v>383</v>
      </c>
      <c r="B306" s="121">
        <f t="shared" si="5"/>
        <v>1122104.6149999998</v>
      </c>
      <c r="C306" s="106">
        <v>252321.71103999997</v>
      </c>
      <c r="D306" s="106">
        <v>8847.0910500000009</v>
      </c>
      <c r="E306" s="106">
        <v>178946.97155000002</v>
      </c>
      <c r="F306" s="108">
        <v>9846.1951700000027</v>
      </c>
      <c r="G306" s="107">
        <v>497235.34896999993</v>
      </c>
      <c r="H306" s="106">
        <v>95651.466550000012</v>
      </c>
      <c r="I306" s="106">
        <v>14749.792230000001</v>
      </c>
      <c r="J306" s="106">
        <v>3831.7470600000006</v>
      </c>
      <c r="K306" s="106">
        <v>234.89969999999997</v>
      </c>
      <c r="L306" s="106">
        <v>55408.206109999999</v>
      </c>
      <c r="M306" s="106">
        <v>1834.8106099999998</v>
      </c>
      <c r="N306" s="106">
        <v>3159.6751800000002</v>
      </c>
      <c r="O306" s="106">
        <v>36.699779999999997</v>
      </c>
      <c r="P306" s="132" t="s">
        <v>1</v>
      </c>
      <c r="Q306" s="107"/>
    </row>
    <row r="307" spans="1:17" ht="13.4" customHeight="1" x14ac:dyDescent="0.3">
      <c r="A307" s="139" t="s">
        <v>384</v>
      </c>
      <c r="B307" s="121">
        <f t="shared" si="5"/>
        <v>1133924.5274200004</v>
      </c>
      <c r="C307" s="106">
        <v>192811.17167000007</v>
      </c>
      <c r="D307" s="106">
        <v>54438.556499999999</v>
      </c>
      <c r="E307" s="106">
        <v>331849.84418999992</v>
      </c>
      <c r="F307" s="108">
        <v>20794.501039999992</v>
      </c>
      <c r="G307" s="107">
        <v>369774.67761000013</v>
      </c>
      <c r="H307" s="106">
        <v>95312.912800000006</v>
      </c>
      <c r="I307" s="106">
        <v>14927.233649999998</v>
      </c>
      <c r="J307" s="106">
        <v>3602.9161099999992</v>
      </c>
      <c r="K307" s="106">
        <v>211.32126</v>
      </c>
      <c r="L307" s="106">
        <v>47043.886869999988</v>
      </c>
      <c r="M307" s="106">
        <v>526.41876999999999</v>
      </c>
      <c r="N307" s="106">
        <v>2601.6204899999993</v>
      </c>
      <c r="O307" s="106">
        <v>29.466460000000005</v>
      </c>
      <c r="P307" s="132" t="s">
        <v>1</v>
      </c>
      <c r="Q307" s="107"/>
    </row>
    <row r="308" spans="1:17" ht="13.4" customHeight="1" x14ac:dyDescent="0.3">
      <c r="A308" s="139" t="s">
        <v>385</v>
      </c>
      <c r="B308" s="121">
        <f t="shared" si="5"/>
        <v>944809.89333999995</v>
      </c>
      <c r="C308" s="106">
        <v>216152.33266999995</v>
      </c>
      <c r="D308" s="106">
        <v>-59007.974249999999</v>
      </c>
      <c r="E308" s="106">
        <v>142119.18012999999</v>
      </c>
      <c r="F308" s="108">
        <v>12446.036549999997</v>
      </c>
      <c r="G308" s="107">
        <v>460457.70037999988</v>
      </c>
      <c r="H308" s="106">
        <v>87992.637079999986</v>
      </c>
      <c r="I308" s="106">
        <v>18249.334319999994</v>
      </c>
      <c r="J308" s="106">
        <v>4234.8082900000009</v>
      </c>
      <c r="K308" s="106">
        <v>268.38204000000002</v>
      </c>
      <c r="L308" s="106">
        <v>58423.225010000024</v>
      </c>
      <c r="M308" s="106">
        <v>1041.1741700000005</v>
      </c>
      <c r="N308" s="106">
        <v>2414.0383499999998</v>
      </c>
      <c r="O308" s="106">
        <v>19.018599999999992</v>
      </c>
      <c r="P308" s="132" t="s">
        <v>1</v>
      </c>
      <c r="Q308" s="107"/>
    </row>
    <row r="309" spans="1:17" ht="13.4" customHeight="1" x14ac:dyDescent="0.3">
      <c r="A309" s="139" t="s">
        <v>386</v>
      </c>
      <c r="B309" s="121">
        <f t="shared" si="5"/>
        <v>699175.23549000022</v>
      </c>
      <c r="C309" s="106">
        <v>235189.56767000008</v>
      </c>
      <c r="D309" s="106">
        <v>-25002.346590000001</v>
      </c>
      <c r="E309" s="106">
        <v>8369.5505000000194</v>
      </c>
      <c r="F309" s="108">
        <v>12676.428280000002</v>
      </c>
      <c r="G309" s="107">
        <v>306625.37502000021</v>
      </c>
      <c r="H309" s="106">
        <v>78148.47517000002</v>
      </c>
      <c r="I309" s="106">
        <v>13289.211620000005</v>
      </c>
      <c r="J309" s="106">
        <v>5063.9873299999999</v>
      </c>
      <c r="K309" s="106">
        <v>203.67401000000001</v>
      </c>
      <c r="L309" s="106">
        <v>61987.662909999999</v>
      </c>
      <c r="M309" s="106">
        <v>838.33730999999955</v>
      </c>
      <c r="N309" s="106">
        <v>1775.9607300000005</v>
      </c>
      <c r="O309" s="106">
        <v>9.3515300000000128</v>
      </c>
      <c r="P309" s="132" t="s">
        <v>1</v>
      </c>
      <c r="Q309" s="107"/>
    </row>
    <row r="310" spans="1:17" ht="13.4" customHeight="1" x14ac:dyDescent="0.3">
      <c r="A310" s="139" t="s">
        <v>387</v>
      </c>
      <c r="B310" s="121">
        <f t="shared" si="5"/>
        <v>1087116.8970899996</v>
      </c>
      <c r="C310" s="106">
        <v>250709.89535999991</v>
      </c>
      <c r="D310" s="106">
        <v>13125.606230000001</v>
      </c>
      <c r="E310" s="106">
        <v>224094.62956</v>
      </c>
      <c r="F310" s="108">
        <v>8741.2824999999993</v>
      </c>
      <c r="G310" s="107">
        <v>412536.66181999969</v>
      </c>
      <c r="H310" s="106">
        <v>89580.654960000044</v>
      </c>
      <c r="I310" s="106">
        <v>13741.534180000008</v>
      </c>
      <c r="J310" s="106">
        <v>5471.7908399999997</v>
      </c>
      <c r="K310" s="106">
        <v>332.79141000000016</v>
      </c>
      <c r="L310" s="106">
        <v>66887.622629999998</v>
      </c>
      <c r="M310" s="106">
        <v>638.39571999999976</v>
      </c>
      <c r="N310" s="106">
        <v>1249.9055500000009</v>
      </c>
      <c r="O310" s="106">
        <v>6.126329999999987</v>
      </c>
      <c r="P310" s="132" t="s">
        <v>1</v>
      </c>
      <c r="Q310" s="107"/>
    </row>
    <row r="311" spans="1:17" ht="13.4" customHeight="1" x14ac:dyDescent="0.3">
      <c r="A311" s="139" t="s">
        <v>388</v>
      </c>
      <c r="B311" s="121">
        <f t="shared" si="5"/>
        <v>1437270.49942</v>
      </c>
      <c r="C311" s="106">
        <v>262183.31926999998</v>
      </c>
      <c r="D311" s="106">
        <v>3611.68615</v>
      </c>
      <c r="E311" s="106">
        <v>188415.23261999994</v>
      </c>
      <c r="F311" s="108">
        <v>12741.210569999992</v>
      </c>
      <c r="G311" s="107">
        <v>770016.23726999993</v>
      </c>
      <c r="H311" s="106">
        <v>103367.66753999997</v>
      </c>
      <c r="I311" s="106">
        <v>18467.887360000001</v>
      </c>
      <c r="J311" s="106">
        <v>6295.25684</v>
      </c>
      <c r="K311" s="106">
        <v>379.1016799999997</v>
      </c>
      <c r="L311" s="106">
        <v>69588.975829999981</v>
      </c>
      <c r="M311" s="106">
        <v>913.34333000000004</v>
      </c>
      <c r="N311" s="106">
        <v>1287.1515199999997</v>
      </c>
      <c r="O311" s="106">
        <v>3.4294400000000023</v>
      </c>
      <c r="P311" s="132" t="s">
        <v>1</v>
      </c>
      <c r="Q311" s="107"/>
    </row>
    <row r="312" spans="1:17" ht="13.4" customHeight="1" x14ac:dyDescent="0.3">
      <c r="A312" s="139" t="s">
        <v>389</v>
      </c>
      <c r="B312" s="121">
        <f t="shared" si="5"/>
        <v>1255852.5417400005</v>
      </c>
      <c r="C312" s="106">
        <v>254640.0744000001</v>
      </c>
      <c r="D312" s="106">
        <v>521.11916000000008</v>
      </c>
      <c r="E312" s="106">
        <v>120295.73700000017</v>
      </c>
      <c r="F312" s="108">
        <v>13788.731969999999</v>
      </c>
      <c r="G312" s="107">
        <v>644985.64930000016</v>
      </c>
      <c r="H312" s="106">
        <v>117039.75787</v>
      </c>
      <c r="I312" s="106">
        <v>20856.281340000005</v>
      </c>
      <c r="J312" s="106">
        <v>7035.5751900000014</v>
      </c>
      <c r="K312" s="106">
        <v>195.3953700000001</v>
      </c>
      <c r="L312" s="106">
        <v>74250.94689000005</v>
      </c>
      <c r="M312" s="106">
        <v>906.96024000000023</v>
      </c>
      <c r="N312" s="106">
        <v>1332.7176500000003</v>
      </c>
      <c r="O312" s="106">
        <v>3.595360000000015</v>
      </c>
      <c r="P312" s="132" t="s">
        <v>1</v>
      </c>
      <c r="Q312" s="107"/>
    </row>
    <row r="313" spans="1:17" ht="13.4" customHeight="1" x14ac:dyDescent="0.3">
      <c r="A313" s="139" t="s">
        <v>390</v>
      </c>
      <c r="B313" s="121">
        <f t="shared" si="5"/>
        <v>1289357.5180200001</v>
      </c>
      <c r="C313" s="106">
        <v>248469.78194000004</v>
      </c>
      <c r="D313" s="106">
        <v>7567.3176000000003</v>
      </c>
      <c r="E313" s="106">
        <v>192709.30993999989</v>
      </c>
      <c r="F313" s="108">
        <v>13820.639510000021</v>
      </c>
      <c r="G313" s="107">
        <v>616922.44023000007</v>
      </c>
      <c r="H313" s="106">
        <v>112613.60223000002</v>
      </c>
      <c r="I313" s="106">
        <v>16144.49850999999</v>
      </c>
      <c r="J313" s="106">
        <v>5968.0855000000001</v>
      </c>
      <c r="K313" s="106">
        <v>420.74522999999999</v>
      </c>
      <c r="L313" s="106">
        <v>72460.641199999925</v>
      </c>
      <c r="M313" s="106">
        <v>969.05301000000065</v>
      </c>
      <c r="N313" s="106">
        <v>1269.6678499999996</v>
      </c>
      <c r="O313" s="106">
        <v>21.735269999999989</v>
      </c>
      <c r="P313" s="132" t="s">
        <v>1</v>
      </c>
      <c r="Q313" s="107"/>
    </row>
    <row r="314" spans="1:17" ht="13.4" customHeight="1" x14ac:dyDescent="0.3">
      <c r="A314" s="139" t="s">
        <v>391</v>
      </c>
      <c r="B314" s="121">
        <f t="shared" si="5"/>
        <v>1528835.5691999996</v>
      </c>
      <c r="C314" s="106">
        <v>258619.24640999985</v>
      </c>
      <c r="D314" s="106">
        <v>19687.173350000001</v>
      </c>
      <c r="E314" s="106">
        <v>291110.64253000001</v>
      </c>
      <c r="F314" s="108">
        <v>13279.500590000003</v>
      </c>
      <c r="G314" s="107">
        <v>740226.26109000016</v>
      </c>
      <c r="H314" s="106">
        <v>114021.39286000001</v>
      </c>
      <c r="I314" s="106">
        <v>19570.458340000005</v>
      </c>
      <c r="J314" s="106">
        <v>4687.9493999999986</v>
      </c>
      <c r="K314" s="106">
        <v>303.33704000000006</v>
      </c>
      <c r="L314" s="106">
        <v>65114.603389999989</v>
      </c>
      <c r="M314" s="106">
        <v>980.46758000000011</v>
      </c>
      <c r="N314" s="106">
        <v>1196.8376600000001</v>
      </c>
      <c r="O314" s="106">
        <v>37.698959999999992</v>
      </c>
      <c r="P314" s="132" t="s">
        <v>1</v>
      </c>
      <c r="Q314" s="107"/>
    </row>
    <row r="315" spans="1:17" ht="13.4" customHeight="1" x14ac:dyDescent="0.3">
      <c r="A315" s="139" t="s">
        <v>392</v>
      </c>
      <c r="B315" s="121">
        <f t="shared" si="5"/>
        <v>1521868.0898000002</v>
      </c>
      <c r="C315" s="106">
        <v>262810.58525</v>
      </c>
      <c r="D315" s="106">
        <v>17523.548489999997</v>
      </c>
      <c r="E315" s="106">
        <v>315495.9178500002</v>
      </c>
      <c r="F315" s="108">
        <v>14745.274409999996</v>
      </c>
      <c r="G315" s="107">
        <v>720321.84263000009</v>
      </c>
      <c r="H315" s="106">
        <v>106345.19952999997</v>
      </c>
      <c r="I315" s="106">
        <v>16616.496279999999</v>
      </c>
      <c r="J315" s="106">
        <v>3557.6138999999985</v>
      </c>
      <c r="K315" s="106">
        <v>593.6616499999999</v>
      </c>
      <c r="L315" s="106">
        <v>60560.947570000055</v>
      </c>
      <c r="M315" s="106">
        <v>1154.8971599999984</v>
      </c>
      <c r="N315" s="106">
        <v>2107.1025</v>
      </c>
      <c r="O315" s="106">
        <v>35.002580000000016</v>
      </c>
      <c r="P315" s="132" t="s">
        <v>1</v>
      </c>
      <c r="Q315" s="107"/>
    </row>
    <row r="316" spans="1:17" ht="13.4" customHeight="1" x14ac:dyDescent="0.3">
      <c r="A316" s="142" t="s">
        <v>393</v>
      </c>
      <c r="B316" s="134">
        <f t="shared" si="5"/>
        <v>1416654.1068099996</v>
      </c>
      <c r="C316" s="135">
        <v>365608.52238999988</v>
      </c>
      <c r="D316" s="135">
        <v>8123.1928700000044</v>
      </c>
      <c r="E316" s="135">
        <v>204223.90900999974</v>
      </c>
      <c r="F316" s="136">
        <v>32583.674329999983</v>
      </c>
      <c r="G316" s="137">
        <v>617620.43940999988</v>
      </c>
      <c r="H316" s="135">
        <v>99760.143230000016</v>
      </c>
      <c r="I316" s="135">
        <v>19161.962359999983</v>
      </c>
      <c r="J316" s="135">
        <v>3375.674259999998</v>
      </c>
      <c r="K316" s="135">
        <v>615.66425999999979</v>
      </c>
      <c r="L316" s="135">
        <v>61841.056440000059</v>
      </c>
      <c r="M316" s="135">
        <v>1056.7235300000011</v>
      </c>
      <c r="N316" s="135">
        <v>2636.0763799999991</v>
      </c>
      <c r="O316" s="135">
        <v>47.068339999999971</v>
      </c>
      <c r="P316" s="138" t="s">
        <v>1</v>
      </c>
      <c r="Q316" s="137"/>
    </row>
    <row r="317" spans="1:17" ht="13.4" customHeight="1" x14ac:dyDescent="0.3">
      <c r="A317" s="125" t="s">
        <v>394</v>
      </c>
      <c r="B317" s="121">
        <f t="shared" si="5"/>
        <v>1312183.2463199999</v>
      </c>
      <c r="C317" s="127">
        <v>296935.67567000003</v>
      </c>
      <c r="D317" s="127">
        <v>4347.6266399999995</v>
      </c>
      <c r="E317" s="127">
        <v>124249.47422</v>
      </c>
      <c r="F317" s="128">
        <v>63758.207399999999</v>
      </c>
      <c r="G317" s="141">
        <v>650436.06085999997</v>
      </c>
      <c r="H317" s="127">
        <v>96547.248330000002</v>
      </c>
      <c r="I317" s="127">
        <v>23301.353760000002</v>
      </c>
      <c r="J317" s="127">
        <v>3972.0392900000002</v>
      </c>
      <c r="K317" s="127">
        <v>874.49504999999999</v>
      </c>
      <c r="L317" s="127">
        <v>44096.694459999999</v>
      </c>
      <c r="M317" s="127">
        <v>1032.67281</v>
      </c>
      <c r="N317" s="127">
        <v>2587.82429</v>
      </c>
      <c r="O317" s="127">
        <v>43.873539999999998</v>
      </c>
      <c r="P317" s="130" t="s">
        <v>1</v>
      </c>
      <c r="Q317" s="141"/>
    </row>
    <row r="318" spans="1:17" ht="13.4" customHeight="1" x14ac:dyDescent="0.3">
      <c r="A318" s="139" t="s">
        <v>395</v>
      </c>
      <c r="B318" s="121">
        <f t="shared" si="5"/>
        <v>995764.10354999988</v>
      </c>
      <c r="C318" s="106">
        <v>253534.14600999994</v>
      </c>
      <c r="D318" s="106">
        <v>7197.1626100000003</v>
      </c>
      <c r="E318" s="106">
        <v>188615.06336</v>
      </c>
      <c r="F318" s="108">
        <v>12571.818569999999</v>
      </c>
      <c r="G318" s="107">
        <v>377040.85975</v>
      </c>
      <c r="H318" s="106">
        <v>72743.444989999989</v>
      </c>
      <c r="I318" s="106">
        <v>12921.526330000002</v>
      </c>
      <c r="J318" s="106">
        <v>2481.76449</v>
      </c>
      <c r="K318" s="106">
        <v>202.78851</v>
      </c>
      <c r="L318" s="106">
        <v>64441.838839999997</v>
      </c>
      <c r="M318" s="106">
        <v>1021.9535400000001</v>
      </c>
      <c r="N318" s="106">
        <v>2965.18696</v>
      </c>
      <c r="O318" s="106">
        <v>26.549590000000002</v>
      </c>
      <c r="P318" s="132" t="s">
        <v>1</v>
      </c>
      <c r="Q318" s="107"/>
    </row>
    <row r="319" spans="1:17" ht="13.4" customHeight="1" x14ac:dyDescent="0.3">
      <c r="A319" s="139" t="s">
        <v>396</v>
      </c>
      <c r="B319" s="121">
        <f t="shared" si="5"/>
        <v>1399153.56152</v>
      </c>
      <c r="C319" s="106">
        <v>196830.65973000001</v>
      </c>
      <c r="D319" s="106">
        <v>71543.443950000001</v>
      </c>
      <c r="E319" s="106">
        <v>430916.05113999994</v>
      </c>
      <c r="F319" s="108">
        <v>21323.849200000004</v>
      </c>
      <c r="G319" s="107">
        <v>535382.72139999992</v>
      </c>
      <c r="H319" s="106">
        <v>79493.776290000023</v>
      </c>
      <c r="I319" s="106">
        <v>14724.616129999995</v>
      </c>
      <c r="J319" s="106">
        <v>3816.0105200000003</v>
      </c>
      <c r="K319" s="106">
        <v>169.32491999999993</v>
      </c>
      <c r="L319" s="106">
        <v>40953.674190000012</v>
      </c>
      <c r="M319" s="106">
        <v>965.51265999999964</v>
      </c>
      <c r="N319" s="106">
        <v>2997.0580299999992</v>
      </c>
      <c r="O319" s="106">
        <v>36.86336</v>
      </c>
      <c r="P319" s="132" t="s">
        <v>1</v>
      </c>
      <c r="Q319" s="107"/>
    </row>
    <row r="320" spans="1:17" ht="13.4" customHeight="1" x14ac:dyDescent="0.3">
      <c r="A320" s="139" t="s">
        <v>397</v>
      </c>
      <c r="B320" s="121">
        <f t="shared" si="5"/>
        <v>1259924.5989000003</v>
      </c>
      <c r="C320" s="106">
        <v>219430.45671000003</v>
      </c>
      <c r="D320" s="106">
        <v>-74602.818969999993</v>
      </c>
      <c r="E320" s="106">
        <v>170777.10016000009</v>
      </c>
      <c r="F320" s="108">
        <v>15434.029090000004</v>
      </c>
      <c r="G320" s="107">
        <v>716061.64160000009</v>
      </c>
      <c r="H320" s="106">
        <v>94705.612300000008</v>
      </c>
      <c r="I320" s="106">
        <v>20614.806329999999</v>
      </c>
      <c r="J320" s="106">
        <v>4677.82791</v>
      </c>
      <c r="K320" s="106">
        <v>282.88007000000005</v>
      </c>
      <c r="L320" s="106">
        <v>89314.179560000004</v>
      </c>
      <c r="M320" s="106">
        <v>519.15411000000029</v>
      </c>
      <c r="N320" s="106">
        <v>2688.8715200000015</v>
      </c>
      <c r="O320" s="106">
        <v>20.858509999999995</v>
      </c>
      <c r="P320" s="132" t="s">
        <v>1</v>
      </c>
      <c r="Q320" s="107"/>
    </row>
    <row r="321" spans="1:17" ht="13.4" customHeight="1" x14ac:dyDescent="0.3">
      <c r="A321" s="139" t="s">
        <v>398</v>
      </c>
      <c r="B321" s="121">
        <f t="shared" si="5"/>
        <v>1134123.5979800001</v>
      </c>
      <c r="C321" s="106">
        <v>262086.2022700001</v>
      </c>
      <c r="D321" s="106">
        <v>-50207.327379999995</v>
      </c>
      <c r="E321" s="106">
        <v>134602.35559999995</v>
      </c>
      <c r="F321" s="108">
        <v>19315.662469999999</v>
      </c>
      <c r="G321" s="107">
        <v>577632.98309999995</v>
      </c>
      <c r="H321" s="106">
        <v>96829.937479999964</v>
      </c>
      <c r="I321" s="106">
        <v>14302.581269999995</v>
      </c>
      <c r="J321" s="106">
        <v>4716.9565299999977</v>
      </c>
      <c r="K321" s="106">
        <v>195.6843999999999</v>
      </c>
      <c r="L321" s="106">
        <v>71503.891490000009</v>
      </c>
      <c r="M321" s="106">
        <v>846.20987999999988</v>
      </c>
      <c r="N321" s="106">
        <v>2279.7617699999996</v>
      </c>
      <c r="O321" s="106">
        <v>18.699100000000005</v>
      </c>
      <c r="P321" s="132" t="s">
        <v>1</v>
      </c>
      <c r="Q321" s="107"/>
    </row>
    <row r="322" spans="1:17" ht="13.4" customHeight="1" x14ac:dyDescent="0.3">
      <c r="A322" s="139" t="s">
        <v>399</v>
      </c>
      <c r="B322" s="121">
        <f t="shared" si="5"/>
        <v>1650679.49138</v>
      </c>
      <c r="C322" s="106">
        <v>297855.32353999995</v>
      </c>
      <c r="D322" s="106">
        <v>45113.535600000003</v>
      </c>
      <c r="E322" s="106">
        <v>503393.44108000008</v>
      </c>
      <c r="F322" s="108">
        <v>28541.104059999987</v>
      </c>
      <c r="G322" s="107">
        <v>578157.70803999994</v>
      </c>
      <c r="H322" s="106">
        <v>105915.53141999996</v>
      </c>
      <c r="I322" s="106">
        <v>17458.517370000005</v>
      </c>
      <c r="J322" s="106">
        <v>5246.9750600000025</v>
      </c>
      <c r="K322" s="106">
        <v>285.75024999999999</v>
      </c>
      <c r="L322" s="106">
        <v>66119.009149999969</v>
      </c>
      <c r="M322" s="106">
        <v>917.95167999999967</v>
      </c>
      <c r="N322" s="106">
        <v>1667.5255299999994</v>
      </c>
      <c r="O322" s="106">
        <v>7.118600000000006</v>
      </c>
      <c r="P322" s="132" t="s">
        <v>1</v>
      </c>
      <c r="Q322" s="107"/>
    </row>
    <row r="323" spans="1:17" ht="13.4" customHeight="1" x14ac:dyDescent="0.3">
      <c r="A323" s="139" t="s">
        <v>400</v>
      </c>
      <c r="B323" s="121">
        <f t="shared" si="5"/>
        <v>1519603.4897799999</v>
      </c>
      <c r="C323" s="106">
        <v>294530.5483299999</v>
      </c>
      <c r="D323" s="106">
        <v>15553.51707</v>
      </c>
      <c r="E323" s="106">
        <v>255013.53305000009</v>
      </c>
      <c r="F323" s="108">
        <v>21336.169270000009</v>
      </c>
      <c r="G323" s="107">
        <v>708776.30492999987</v>
      </c>
      <c r="H323" s="106">
        <v>115452.31574999999</v>
      </c>
      <c r="I323" s="106">
        <v>17626.987400000005</v>
      </c>
      <c r="J323" s="106">
        <v>5943.2348599999996</v>
      </c>
      <c r="K323" s="106">
        <v>388.50192999999996</v>
      </c>
      <c r="L323" s="106">
        <v>83127.884680000003</v>
      </c>
      <c r="M323" s="106">
        <v>684.08615000000032</v>
      </c>
      <c r="N323" s="106">
        <v>1166.1859199999999</v>
      </c>
      <c r="O323" s="106">
        <v>4.2204400000000026</v>
      </c>
      <c r="P323" s="132" t="s">
        <v>1</v>
      </c>
      <c r="Q323" s="107"/>
    </row>
    <row r="324" spans="1:17" ht="13.4" customHeight="1" x14ac:dyDescent="0.3">
      <c r="A324" s="139" t="s">
        <v>401</v>
      </c>
      <c r="B324" s="121">
        <f t="shared" si="5"/>
        <v>1321924.1134000001</v>
      </c>
      <c r="C324" s="106">
        <v>275836.06393000006</v>
      </c>
      <c r="D324" s="106">
        <v>-179.03887999999895</v>
      </c>
      <c r="E324" s="106">
        <v>204344.04936999994</v>
      </c>
      <c r="F324" s="108">
        <v>15061.779979999988</v>
      </c>
      <c r="G324" s="107">
        <v>604932.29648000002</v>
      </c>
      <c r="H324" s="106">
        <v>119618.14536000001</v>
      </c>
      <c r="I324" s="106">
        <v>17187.942729999988</v>
      </c>
      <c r="J324" s="106">
        <v>6680.9704800000009</v>
      </c>
      <c r="K324" s="106">
        <v>448.18178000000029</v>
      </c>
      <c r="L324" s="106">
        <v>76082.226889999991</v>
      </c>
      <c r="M324" s="106">
        <v>833.35454000000004</v>
      </c>
      <c r="N324" s="106">
        <v>1075.0280199999995</v>
      </c>
      <c r="O324" s="106">
        <v>3.112719999999972</v>
      </c>
      <c r="P324" s="132" t="s">
        <v>1</v>
      </c>
      <c r="Q324" s="107"/>
    </row>
    <row r="325" spans="1:17" ht="13.4" customHeight="1" x14ac:dyDescent="0.3">
      <c r="A325" s="139" t="s">
        <v>402</v>
      </c>
      <c r="B325" s="121">
        <f t="shared" si="5"/>
        <v>1345539.48801</v>
      </c>
      <c r="C325" s="106">
        <v>269764.3605999999</v>
      </c>
      <c r="D325" s="106">
        <v>10063.647210000001</v>
      </c>
      <c r="E325" s="106">
        <v>256792.05961000008</v>
      </c>
      <c r="F325" s="108">
        <v>24454.929090000005</v>
      </c>
      <c r="G325" s="107">
        <v>560075.8683100004</v>
      </c>
      <c r="H325" s="106">
        <v>115934.09301</v>
      </c>
      <c r="I325" s="106">
        <v>18091.840689999997</v>
      </c>
      <c r="J325" s="106">
        <v>6339.7239500000032</v>
      </c>
      <c r="K325" s="106">
        <v>448.84709999999961</v>
      </c>
      <c r="L325" s="106">
        <v>81682.705100000021</v>
      </c>
      <c r="M325" s="106">
        <v>837.60918999999944</v>
      </c>
      <c r="N325" s="106">
        <v>1046.8952200000026</v>
      </c>
      <c r="O325" s="106">
        <v>6.908930000000022</v>
      </c>
      <c r="P325" s="132" t="s">
        <v>1</v>
      </c>
      <c r="Q325" s="107"/>
    </row>
    <row r="326" spans="1:17" ht="13.4" customHeight="1" x14ac:dyDescent="0.3">
      <c r="A326" s="139" t="s">
        <v>403</v>
      </c>
      <c r="B326" s="121">
        <f t="shared" si="5"/>
        <v>1498581.4893699992</v>
      </c>
      <c r="C326" s="106">
        <v>272979.63421000005</v>
      </c>
      <c r="D326" s="106">
        <v>4717.9258999999984</v>
      </c>
      <c r="E326" s="106">
        <v>170557.05098999993</v>
      </c>
      <c r="F326" s="108">
        <v>24810.560580000012</v>
      </c>
      <c r="G326" s="107">
        <v>814504.5272599993</v>
      </c>
      <c r="H326" s="106">
        <v>114075.87619000005</v>
      </c>
      <c r="I326" s="106">
        <v>17987.843760000022</v>
      </c>
      <c r="J326" s="106">
        <v>3967.9826199999975</v>
      </c>
      <c r="K326" s="106">
        <v>418.17926000000023</v>
      </c>
      <c r="L326" s="106">
        <v>72156.986409999969</v>
      </c>
      <c r="M326" s="106">
        <v>699.01619000000039</v>
      </c>
      <c r="N326" s="106">
        <v>1669.0084399999976</v>
      </c>
      <c r="O326" s="106">
        <v>36.897559999999999</v>
      </c>
      <c r="P326" s="132" t="s">
        <v>1</v>
      </c>
      <c r="Q326" s="107"/>
    </row>
    <row r="327" spans="1:17" ht="13.4" customHeight="1" x14ac:dyDescent="0.3">
      <c r="A327" s="139" t="s">
        <v>404</v>
      </c>
      <c r="B327" s="121">
        <f t="shared" si="5"/>
        <v>1531303.5648000005</v>
      </c>
      <c r="C327" s="106">
        <v>274999.32784999989</v>
      </c>
      <c r="D327" s="106">
        <v>2645.4968800000029</v>
      </c>
      <c r="E327" s="106">
        <v>209873.56520999991</v>
      </c>
      <c r="F327" s="108">
        <v>15836.727859999985</v>
      </c>
      <c r="G327" s="107">
        <v>816061.84389000037</v>
      </c>
      <c r="H327" s="106">
        <v>117691.02776000011</v>
      </c>
      <c r="I327" s="106">
        <v>19258.835919999987</v>
      </c>
      <c r="J327" s="106">
        <v>3793.9096400000008</v>
      </c>
      <c r="K327" s="106">
        <v>497.97006999999985</v>
      </c>
      <c r="L327" s="106">
        <v>67948.49906000006</v>
      </c>
      <c r="M327" s="106">
        <v>582.00058000000013</v>
      </c>
      <c r="N327" s="106">
        <v>2080.9744600000008</v>
      </c>
      <c r="O327" s="106">
        <v>33.385619999999996</v>
      </c>
      <c r="P327" s="132" t="s">
        <v>1</v>
      </c>
      <c r="Q327" s="107"/>
    </row>
    <row r="328" spans="1:17" ht="13.4" customHeight="1" x14ac:dyDescent="0.3">
      <c r="A328" s="142" t="s">
        <v>405</v>
      </c>
      <c r="B328" s="134">
        <f t="shared" si="5"/>
        <v>1714532.6717999999</v>
      </c>
      <c r="C328" s="135">
        <v>390546.38680999994</v>
      </c>
      <c r="D328" s="135">
        <v>7176.357210000001</v>
      </c>
      <c r="E328" s="135">
        <v>255454.51780000012</v>
      </c>
      <c r="F328" s="136">
        <v>27398.570250000001</v>
      </c>
      <c r="G328" s="137">
        <v>831074.00644999975</v>
      </c>
      <c r="H328" s="135">
        <v>107701.12675</v>
      </c>
      <c r="I328" s="135">
        <v>21360.236310000004</v>
      </c>
      <c r="J328" s="135">
        <v>3683.9574099999963</v>
      </c>
      <c r="K328" s="135">
        <v>939.25200999999981</v>
      </c>
      <c r="L328" s="135">
        <v>65851.588360000009</v>
      </c>
      <c r="M328" s="135">
        <v>1129.9817799999994</v>
      </c>
      <c r="N328" s="135">
        <v>2181.9187300000003</v>
      </c>
      <c r="O328" s="135">
        <v>34.771930000000019</v>
      </c>
      <c r="P328" s="138" t="s">
        <v>1</v>
      </c>
      <c r="Q328" s="137"/>
    </row>
    <row r="329" spans="1:17" ht="13.4" customHeight="1" x14ac:dyDescent="0.3">
      <c r="A329" s="125" t="s">
        <v>406</v>
      </c>
      <c r="B329" s="121">
        <f t="shared" si="5"/>
        <v>1594229.6744599999</v>
      </c>
      <c r="C329" s="127">
        <v>335801.66102999996</v>
      </c>
      <c r="D329" s="127">
        <v>6037.0194000000001</v>
      </c>
      <c r="E329" s="127">
        <v>175939.12357</v>
      </c>
      <c r="F329" s="128">
        <v>80981.255599999989</v>
      </c>
      <c r="G329" s="141">
        <v>793603.56852999993</v>
      </c>
      <c r="H329" s="127">
        <v>96812.071949999998</v>
      </c>
      <c r="I329" s="127">
        <v>24040.687910000001</v>
      </c>
      <c r="J329" s="127">
        <v>3658.8139500000002</v>
      </c>
      <c r="K329" s="127">
        <v>836.07015000000001</v>
      </c>
      <c r="L329" s="127">
        <v>72581.376499999998</v>
      </c>
      <c r="M329" s="127">
        <v>988.74883</v>
      </c>
      <c r="N329" s="127">
        <v>2920.1435499999998</v>
      </c>
      <c r="O329" s="127">
        <v>29.133490000000002</v>
      </c>
      <c r="P329" s="130" t="s">
        <v>1</v>
      </c>
      <c r="Q329" s="141"/>
    </row>
    <row r="330" spans="1:17" ht="13.4" customHeight="1" x14ac:dyDescent="0.3">
      <c r="A330" s="139" t="s">
        <v>407</v>
      </c>
      <c r="B330" s="121">
        <f t="shared" si="5"/>
        <v>1245973.5864500005</v>
      </c>
      <c r="C330" s="106">
        <v>272777.80926999997</v>
      </c>
      <c r="D330" s="106">
        <v>10691.249750000001</v>
      </c>
      <c r="E330" s="106">
        <v>204234.84254999997</v>
      </c>
      <c r="F330" s="108">
        <v>12626.366320000008</v>
      </c>
      <c r="G330" s="107">
        <v>574714.22727999999</v>
      </c>
      <c r="H330" s="106">
        <v>90010.060830000002</v>
      </c>
      <c r="I330" s="106">
        <v>15138.709389999996</v>
      </c>
      <c r="J330" s="106">
        <v>3424.2424599999999</v>
      </c>
      <c r="K330" s="106">
        <v>216.50431999999995</v>
      </c>
      <c r="L330" s="106">
        <v>57448.875349999995</v>
      </c>
      <c r="M330" s="106">
        <v>1060.0292999999999</v>
      </c>
      <c r="N330" s="106">
        <v>3606.9865300000001</v>
      </c>
      <c r="O330" s="106">
        <v>23.683099999999996</v>
      </c>
      <c r="P330" s="132" t="s">
        <v>1</v>
      </c>
      <c r="Q330" s="107"/>
    </row>
    <row r="331" spans="1:17" ht="13.4" customHeight="1" x14ac:dyDescent="0.3">
      <c r="A331" s="139" t="s">
        <v>408</v>
      </c>
      <c r="B331" s="121">
        <f t="shared" si="5"/>
        <v>1585337.8695</v>
      </c>
      <c r="C331" s="106">
        <v>206953.61446000004</v>
      </c>
      <c r="D331" s="106">
        <v>94327.957619999986</v>
      </c>
      <c r="E331" s="106">
        <v>561202.31121000007</v>
      </c>
      <c r="F331" s="108">
        <v>22352.277149999991</v>
      </c>
      <c r="G331" s="107">
        <v>515941.29844000004</v>
      </c>
      <c r="H331" s="106">
        <v>92614.777239999981</v>
      </c>
      <c r="I331" s="106">
        <v>14881.272120000005</v>
      </c>
      <c r="J331" s="106">
        <v>3174.8458599999994</v>
      </c>
      <c r="K331" s="106">
        <v>219.40840999999992</v>
      </c>
      <c r="L331" s="106">
        <v>69294.635200000019</v>
      </c>
      <c r="M331" s="106">
        <v>1031.8661800000002</v>
      </c>
      <c r="N331" s="106">
        <v>3321.522289999999</v>
      </c>
      <c r="O331" s="106">
        <v>22.083320000000008</v>
      </c>
      <c r="P331" s="132" t="s">
        <v>1</v>
      </c>
      <c r="Q331" s="107"/>
    </row>
    <row r="332" spans="1:17" ht="13.4" customHeight="1" x14ac:dyDescent="0.3">
      <c r="A332" s="139" t="s">
        <v>409</v>
      </c>
      <c r="B332" s="121">
        <f t="shared" si="5"/>
        <v>1405974.9449499999</v>
      </c>
      <c r="C332" s="106">
        <v>246807.39306000006</v>
      </c>
      <c r="D332" s="106">
        <v>-116297.15976</v>
      </c>
      <c r="E332" s="106">
        <v>181540.43116000001</v>
      </c>
      <c r="F332" s="108">
        <v>16570.445800000012</v>
      </c>
      <c r="G332" s="107">
        <v>853271.02997999999</v>
      </c>
      <c r="H332" s="106">
        <v>119625.36810000002</v>
      </c>
      <c r="I332" s="106">
        <v>19669.880799999995</v>
      </c>
      <c r="J332" s="106">
        <v>5256.7486699999999</v>
      </c>
      <c r="K332" s="106">
        <v>292.79164000000014</v>
      </c>
      <c r="L332" s="106">
        <v>75610.58067000001</v>
      </c>
      <c r="M332" s="106">
        <v>1063.9758399999998</v>
      </c>
      <c r="N332" s="106">
        <v>2537.1134000000002</v>
      </c>
      <c r="O332" s="106">
        <v>26.345589999999998</v>
      </c>
      <c r="P332" s="132" t="s">
        <v>1</v>
      </c>
      <c r="Q332" s="107"/>
    </row>
    <row r="333" spans="1:17" ht="13.4" customHeight="1" x14ac:dyDescent="0.3">
      <c r="A333" s="139" t="s">
        <v>410</v>
      </c>
      <c r="B333" s="121">
        <f t="shared" si="5"/>
        <v>1368260.6344999999</v>
      </c>
      <c r="C333" s="106">
        <v>286769.52536000003</v>
      </c>
      <c r="D333" s="106">
        <v>-19629.226780000001</v>
      </c>
      <c r="E333" s="106">
        <v>218559.93664</v>
      </c>
      <c r="F333" s="108">
        <v>20842.14078999999</v>
      </c>
      <c r="G333" s="107">
        <v>660745.32784000016</v>
      </c>
      <c r="H333" s="106">
        <v>101219.19979000003</v>
      </c>
      <c r="I333" s="106">
        <v>17735.790239999995</v>
      </c>
      <c r="J333" s="106">
        <v>4800.0319700000009</v>
      </c>
      <c r="K333" s="106">
        <v>400.72752000000003</v>
      </c>
      <c r="L333" s="106">
        <v>73575.928589999967</v>
      </c>
      <c r="M333" s="106">
        <v>1062.2197799999999</v>
      </c>
      <c r="N333" s="106">
        <v>2166.2748000000006</v>
      </c>
      <c r="O333" s="106">
        <v>12.757960000000006</v>
      </c>
      <c r="P333" s="132" t="s">
        <v>1</v>
      </c>
      <c r="Q333" s="107"/>
    </row>
    <row r="334" spans="1:17" ht="13.4" customHeight="1" x14ac:dyDescent="0.3">
      <c r="A334" s="139" t="s">
        <v>411</v>
      </c>
      <c r="B334" s="121">
        <f t="shared" si="5"/>
        <v>2045085.69258</v>
      </c>
      <c r="C334" s="106">
        <v>320813.62553999998</v>
      </c>
      <c r="D334" s="106">
        <v>49279.717950000006</v>
      </c>
      <c r="E334" s="106">
        <v>710337.93848000013</v>
      </c>
      <c r="F334" s="108">
        <v>25195.743099999992</v>
      </c>
      <c r="G334" s="107">
        <v>723901.63147999998</v>
      </c>
      <c r="H334" s="106">
        <v>111153.13769999999</v>
      </c>
      <c r="I334" s="106">
        <v>18178.930100000009</v>
      </c>
      <c r="J334" s="106">
        <v>5803.4929600000005</v>
      </c>
      <c r="K334" s="106">
        <v>352.96571999999975</v>
      </c>
      <c r="L334" s="106">
        <v>73619.032619999998</v>
      </c>
      <c r="M334" s="106">
        <v>5034.0354000000007</v>
      </c>
      <c r="N334" s="106">
        <v>1406.6691400000007</v>
      </c>
      <c r="O334" s="106">
        <v>8.7723899999999997</v>
      </c>
      <c r="P334" s="132" t="s">
        <v>1</v>
      </c>
      <c r="Q334" s="107"/>
    </row>
    <row r="335" spans="1:17" ht="13.4" customHeight="1" x14ac:dyDescent="0.3">
      <c r="A335" s="139" t="s">
        <v>412</v>
      </c>
      <c r="B335" s="121">
        <f t="shared" si="5"/>
        <v>1643804.97077</v>
      </c>
      <c r="C335" s="106">
        <v>314565.74200999999</v>
      </c>
      <c r="D335" s="106">
        <v>13150.331079999998</v>
      </c>
      <c r="E335" s="106">
        <v>320329.34569999977</v>
      </c>
      <c r="F335" s="108">
        <v>23300.220320000022</v>
      </c>
      <c r="G335" s="107">
        <v>749317.78951000026</v>
      </c>
      <c r="H335" s="106">
        <v>114474.24648000002</v>
      </c>
      <c r="I335" s="106">
        <v>17300.687200000004</v>
      </c>
      <c r="J335" s="106">
        <v>5566.7889399999976</v>
      </c>
      <c r="K335" s="106">
        <v>374.69169000000039</v>
      </c>
      <c r="L335" s="106">
        <v>87255.205180000004</v>
      </c>
      <c r="M335" s="106">
        <v>-3125.6616600000002</v>
      </c>
      <c r="N335" s="106">
        <v>1281.0177199999989</v>
      </c>
      <c r="O335" s="106">
        <v>14.566600000000006</v>
      </c>
      <c r="P335" s="132" t="s">
        <v>1</v>
      </c>
      <c r="Q335" s="107"/>
    </row>
    <row r="336" spans="1:17" ht="13.4" customHeight="1" x14ac:dyDescent="0.3">
      <c r="A336" s="139" t="s">
        <v>413</v>
      </c>
      <c r="B336" s="121">
        <f t="shared" si="5"/>
        <v>1379628.1466599999</v>
      </c>
      <c r="C336" s="106">
        <v>289866.21282999992</v>
      </c>
      <c r="D336" s="106">
        <v>1139.4434299999998</v>
      </c>
      <c r="E336" s="106">
        <v>247125.81256000022</v>
      </c>
      <c r="F336" s="108">
        <v>15927.158359999985</v>
      </c>
      <c r="G336" s="107">
        <v>599499.52365999983</v>
      </c>
      <c r="H336" s="106">
        <v>111666.78592999995</v>
      </c>
      <c r="I336" s="106">
        <v>16153.214320000008</v>
      </c>
      <c r="J336" s="106">
        <v>5937.9054100000003</v>
      </c>
      <c r="K336" s="106">
        <v>302.11918999999995</v>
      </c>
      <c r="L336" s="106">
        <v>90123.547110000014</v>
      </c>
      <c r="M336" s="106">
        <v>827.1715499999998</v>
      </c>
      <c r="N336" s="106">
        <v>1041.3555899999999</v>
      </c>
      <c r="O336" s="106">
        <v>17.896720000000002</v>
      </c>
      <c r="P336" s="132" t="s">
        <v>1</v>
      </c>
      <c r="Q336" s="107"/>
    </row>
    <row r="337" spans="1:17" ht="13.4" customHeight="1" x14ac:dyDescent="0.3">
      <c r="A337" s="139" t="s">
        <v>414</v>
      </c>
      <c r="B337" s="121">
        <f t="shared" si="5"/>
        <v>1736361.1835399994</v>
      </c>
      <c r="C337" s="106">
        <v>306468.99257000018</v>
      </c>
      <c r="D337" s="106">
        <v>10673.719690000005</v>
      </c>
      <c r="E337" s="106">
        <v>446328.97376999975</v>
      </c>
      <c r="F337" s="108">
        <v>29345.105819999993</v>
      </c>
      <c r="G337" s="107">
        <v>708202.43367999932</v>
      </c>
      <c r="H337" s="106">
        <v>112640.61494000006</v>
      </c>
      <c r="I337" s="106">
        <v>20207.331409999995</v>
      </c>
      <c r="J337" s="106">
        <v>6030.8904299999995</v>
      </c>
      <c r="K337" s="106">
        <v>391.78071999999975</v>
      </c>
      <c r="L337" s="106">
        <v>93900.043909999964</v>
      </c>
      <c r="M337" s="106">
        <v>948.00643000000059</v>
      </c>
      <c r="N337" s="106">
        <v>1198.7129200000018</v>
      </c>
      <c r="O337" s="106">
        <v>24.577249999999999</v>
      </c>
      <c r="P337" s="132" t="s">
        <v>1</v>
      </c>
      <c r="Q337" s="107"/>
    </row>
    <row r="338" spans="1:17" ht="13.4" customHeight="1" x14ac:dyDescent="0.3">
      <c r="A338" s="139" t="s">
        <v>415</v>
      </c>
      <c r="B338" s="121">
        <f t="shared" si="5"/>
        <v>1629284.40286</v>
      </c>
      <c r="C338" s="106">
        <v>299754.38594999979</v>
      </c>
      <c r="D338" s="106">
        <v>4554.6039399999972</v>
      </c>
      <c r="E338" s="106">
        <v>261620.52992000006</v>
      </c>
      <c r="F338" s="108">
        <v>18761.655780000001</v>
      </c>
      <c r="G338" s="107">
        <v>827725.09494000056</v>
      </c>
      <c r="H338" s="106">
        <v>110953.31028999996</v>
      </c>
      <c r="I338" s="106">
        <v>22868.802500000002</v>
      </c>
      <c r="J338" s="106">
        <v>4565.1330799999978</v>
      </c>
      <c r="K338" s="106">
        <v>380.46484000000032</v>
      </c>
      <c r="L338" s="106">
        <v>75946.860130000001</v>
      </c>
      <c r="M338" s="106">
        <v>949.38734999999963</v>
      </c>
      <c r="N338" s="106">
        <v>1176.3725399999992</v>
      </c>
      <c r="O338" s="106">
        <v>27.801599999999976</v>
      </c>
      <c r="P338" s="132" t="s">
        <v>1</v>
      </c>
      <c r="Q338" s="107"/>
    </row>
    <row r="339" spans="1:17" ht="13.4" customHeight="1" x14ac:dyDescent="0.3">
      <c r="A339" s="139" t="s">
        <v>416</v>
      </c>
      <c r="B339" s="121">
        <f t="shared" si="5"/>
        <v>1638122.8080599997</v>
      </c>
      <c r="C339" s="106">
        <v>289071.63490999985</v>
      </c>
      <c r="D339" s="106">
        <v>2894.5607100000011</v>
      </c>
      <c r="E339" s="106">
        <v>237558.32181000005</v>
      </c>
      <c r="F339" s="108">
        <v>19536.22878999999</v>
      </c>
      <c r="G339" s="107">
        <v>874505.48111999989</v>
      </c>
      <c r="H339" s="106">
        <v>114641.34756999994</v>
      </c>
      <c r="I339" s="106">
        <v>20234.799889999987</v>
      </c>
      <c r="J339" s="106">
        <v>3731.3655700000004</v>
      </c>
      <c r="K339" s="106">
        <v>464.6304199999999</v>
      </c>
      <c r="L339" s="106">
        <v>72953.932539999965</v>
      </c>
      <c r="M339" s="106">
        <v>739.9119199999999</v>
      </c>
      <c r="N339" s="106">
        <v>1755.9614100000001</v>
      </c>
      <c r="O339" s="106">
        <v>34.631400000000021</v>
      </c>
      <c r="P339" s="132" t="s">
        <v>1</v>
      </c>
      <c r="Q339" s="107"/>
    </row>
    <row r="340" spans="1:17" ht="13.4" customHeight="1" x14ac:dyDescent="0.3">
      <c r="A340" s="142" t="s">
        <v>417</v>
      </c>
      <c r="B340" s="134">
        <f t="shared" si="5"/>
        <v>1676638.2366400005</v>
      </c>
      <c r="C340" s="135">
        <v>412195.39285000035</v>
      </c>
      <c r="D340" s="135">
        <v>7066.8864200000016</v>
      </c>
      <c r="E340" s="135">
        <v>298573.54032000015</v>
      </c>
      <c r="F340" s="136">
        <v>29672.209800000011</v>
      </c>
      <c r="G340" s="137">
        <v>718110.89128999994</v>
      </c>
      <c r="H340" s="135">
        <v>109780.93099000001</v>
      </c>
      <c r="I340" s="135">
        <v>26098.939909999997</v>
      </c>
      <c r="J340" s="135">
        <v>3928.2382700000035</v>
      </c>
      <c r="K340" s="135">
        <v>800.90959999999961</v>
      </c>
      <c r="L340" s="135">
        <v>67060.131920000073</v>
      </c>
      <c r="M340" s="135">
        <v>980.89775999999972</v>
      </c>
      <c r="N340" s="135">
        <v>2346.05359</v>
      </c>
      <c r="O340" s="135">
        <v>23.213920000000012</v>
      </c>
      <c r="P340" s="138" t="s">
        <v>1</v>
      </c>
      <c r="Q340" s="137"/>
    </row>
    <row r="341" spans="1:17" s="144" customFormat="1" ht="13.4" customHeight="1" x14ac:dyDescent="0.35">
      <c r="A341" s="125" t="s">
        <v>418</v>
      </c>
      <c r="B341" s="121">
        <f t="shared" si="5"/>
        <v>1845324.0515333328</v>
      </c>
      <c r="C341" s="127">
        <v>375455.95727999997</v>
      </c>
      <c r="D341" s="127">
        <v>6366.9729900000002</v>
      </c>
      <c r="E341" s="127">
        <v>262699.38459333335</v>
      </c>
      <c r="F341" s="128">
        <v>93512.980459999992</v>
      </c>
      <c r="G341" s="141">
        <v>898973.04238</v>
      </c>
      <c r="H341" s="127">
        <v>105380.2613</v>
      </c>
      <c r="I341" s="127">
        <v>29498.584280000003</v>
      </c>
      <c r="J341" s="127">
        <v>4129.5103300000001</v>
      </c>
      <c r="K341" s="127">
        <v>1042.5038999999999</v>
      </c>
      <c r="L341" s="127">
        <v>64668.244420000003</v>
      </c>
      <c r="M341" s="127">
        <v>1045.18021</v>
      </c>
      <c r="N341" s="127">
        <v>2524.34762</v>
      </c>
      <c r="O341" s="127">
        <v>27.081769999999999</v>
      </c>
      <c r="P341" s="130" t="s">
        <v>1</v>
      </c>
      <c r="Q341" s="141"/>
    </row>
    <row r="342" spans="1:17" s="144" customFormat="1" ht="13.4" customHeight="1" x14ac:dyDescent="0.35">
      <c r="A342" s="139" t="s">
        <v>419</v>
      </c>
      <c r="B342" s="121">
        <f t="shared" si="5"/>
        <v>1317969.0912633338</v>
      </c>
      <c r="C342" s="106">
        <v>265949.00996000005</v>
      </c>
      <c r="D342" s="106">
        <v>11449.557909999998</v>
      </c>
      <c r="E342" s="106">
        <v>249062.96483333333</v>
      </c>
      <c r="F342" s="108">
        <v>16147.660109999999</v>
      </c>
      <c r="G342" s="107">
        <v>587674.77855000005</v>
      </c>
      <c r="H342" s="106">
        <v>93328.167850000013</v>
      </c>
      <c r="I342" s="106">
        <v>17674.652399999999</v>
      </c>
      <c r="J342" s="106">
        <v>2786.8740599999996</v>
      </c>
      <c r="K342" s="106">
        <v>266.43912999999998</v>
      </c>
      <c r="L342" s="106">
        <v>70345.38195000001</v>
      </c>
      <c r="M342" s="106">
        <v>1120.6056099999998</v>
      </c>
      <c r="N342" s="106">
        <v>2148.1635999999994</v>
      </c>
      <c r="O342" s="106">
        <v>14.8353</v>
      </c>
      <c r="P342" s="132" t="s">
        <v>1</v>
      </c>
      <c r="Q342" s="107"/>
    </row>
    <row r="343" spans="1:17" s="144" customFormat="1" ht="13.4" customHeight="1" x14ac:dyDescent="0.35">
      <c r="A343" s="139" t="s">
        <v>420</v>
      </c>
      <c r="B343" s="121">
        <f t="shared" si="5"/>
        <v>1685620.4602233332</v>
      </c>
      <c r="C343" s="106">
        <v>200348.49490999998</v>
      </c>
      <c r="D343" s="106">
        <v>103750.07441</v>
      </c>
      <c r="E343" s="106">
        <v>590019.31744333333</v>
      </c>
      <c r="F343" s="108">
        <v>27953.776180000008</v>
      </c>
      <c r="G343" s="107">
        <v>565981.14009999996</v>
      </c>
      <c r="H343" s="106">
        <v>95613.269309999974</v>
      </c>
      <c r="I343" s="106">
        <v>30778.064289999998</v>
      </c>
      <c r="J343" s="106">
        <v>2848.6536100000003</v>
      </c>
      <c r="K343" s="106">
        <v>257.05925999999999</v>
      </c>
      <c r="L343" s="106">
        <v>64550.334560000003</v>
      </c>
      <c r="M343" s="106">
        <v>888.64240000000041</v>
      </c>
      <c r="N343" s="106">
        <v>2611.9196800000004</v>
      </c>
      <c r="O343" s="106">
        <v>19.71407</v>
      </c>
      <c r="P343" s="132" t="s">
        <v>1</v>
      </c>
      <c r="Q343" s="107"/>
    </row>
    <row r="344" spans="1:17" s="144" customFormat="1" ht="13.4" customHeight="1" x14ac:dyDescent="0.35">
      <c r="A344" s="139" t="s">
        <v>421</v>
      </c>
      <c r="B344" s="121">
        <f t="shared" si="5"/>
        <v>1424301.2526199999</v>
      </c>
      <c r="C344" s="106">
        <v>219522.65012000001</v>
      </c>
      <c r="D344" s="106">
        <v>-129033.95823</v>
      </c>
      <c r="E344" s="106">
        <v>148472.91175999999</v>
      </c>
      <c r="F344" s="108">
        <v>29327.953259999991</v>
      </c>
      <c r="G344" s="107">
        <v>891444.00520000001</v>
      </c>
      <c r="H344" s="106">
        <v>109380.70287000001</v>
      </c>
      <c r="I344" s="106">
        <v>64664.491330000012</v>
      </c>
      <c r="J344" s="106">
        <v>4151.4192100000009</v>
      </c>
      <c r="K344" s="106">
        <v>315.61086999999986</v>
      </c>
      <c r="L344" s="106">
        <v>82939.04611000001</v>
      </c>
      <c r="M344" s="106">
        <v>1166.0533799999994</v>
      </c>
      <c r="N344" s="106">
        <v>1937.6144699999988</v>
      </c>
      <c r="O344" s="106">
        <v>12.752270000000005</v>
      </c>
      <c r="P344" s="132" t="s">
        <v>1</v>
      </c>
      <c r="Q344" s="107"/>
    </row>
    <row r="345" spans="1:17" s="144" customFormat="1" ht="13.4" customHeight="1" x14ac:dyDescent="0.35">
      <c r="A345" s="139" t="s">
        <v>422</v>
      </c>
      <c r="B345" s="121">
        <f t="shared" si="5"/>
        <v>1348623.6261200001</v>
      </c>
      <c r="C345" s="106">
        <v>258070.08204999994</v>
      </c>
      <c r="D345" s="106">
        <v>-51617.566449999998</v>
      </c>
      <c r="E345" s="106">
        <v>185773.88385000001</v>
      </c>
      <c r="F345" s="108">
        <v>29174.628110000016</v>
      </c>
      <c r="G345" s="107">
        <v>734714.18640000012</v>
      </c>
      <c r="H345" s="106">
        <v>103237.84583000005</v>
      </c>
      <c r="I345" s="106">
        <v>2569.805419999987</v>
      </c>
      <c r="J345" s="106">
        <v>4345.5639699999992</v>
      </c>
      <c r="K345" s="106">
        <v>314.89333000000033</v>
      </c>
      <c r="L345" s="106">
        <v>79082.550819999989</v>
      </c>
      <c r="M345" s="106">
        <v>1098.1658300000001</v>
      </c>
      <c r="N345" s="106">
        <v>1849.8005600000006</v>
      </c>
      <c r="O345" s="106">
        <v>9.7863999999999933</v>
      </c>
      <c r="P345" s="132" t="s">
        <v>1</v>
      </c>
      <c r="Q345" s="107"/>
    </row>
    <row r="346" spans="1:17" s="144" customFormat="1" ht="13.4" customHeight="1" x14ac:dyDescent="0.35">
      <c r="A346" s="139" t="s">
        <v>423</v>
      </c>
      <c r="B346" s="121">
        <f t="shared" si="5"/>
        <v>2354701.0429800004</v>
      </c>
      <c r="C346" s="106">
        <v>312206.33207000018</v>
      </c>
      <c r="D346" s="106">
        <v>57464.054469999995</v>
      </c>
      <c r="E346" s="106">
        <v>939065.22612999985</v>
      </c>
      <c r="F346" s="108">
        <v>33864.82996000001</v>
      </c>
      <c r="G346" s="107">
        <v>808508.31413000007</v>
      </c>
      <c r="H346" s="106">
        <v>116623.24644999999</v>
      </c>
      <c r="I346" s="106">
        <v>3826.3717100000085</v>
      </c>
      <c r="J346" s="106">
        <v>5374.702870000001</v>
      </c>
      <c r="K346" s="106">
        <v>383.98287999999991</v>
      </c>
      <c r="L346" s="106">
        <v>74968.699169999963</v>
      </c>
      <c r="M346" s="106">
        <v>1108.4686500000005</v>
      </c>
      <c r="N346" s="106">
        <v>1298.0996200000011</v>
      </c>
      <c r="O346" s="106">
        <v>8.7148699999999959</v>
      </c>
      <c r="P346" s="132" t="s">
        <v>1</v>
      </c>
      <c r="Q346" s="107"/>
    </row>
    <row r="347" spans="1:17" s="144" customFormat="1" ht="13.4" customHeight="1" x14ac:dyDescent="0.35">
      <c r="A347" s="139" t="s">
        <v>424</v>
      </c>
      <c r="B347" s="121">
        <f t="shared" si="5"/>
        <v>1814584.8221099998</v>
      </c>
      <c r="C347" s="106">
        <v>307910.15561999986</v>
      </c>
      <c r="D347" s="106">
        <v>9614.9368599999998</v>
      </c>
      <c r="E347" s="106">
        <v>373790.94831000018</v>
      </c>
      <c r="F347" s="108">
        <v>29194.212699999989</v>
      </c>
      <c r="G347" s="107">
        <v>875687.99192000006</v>
      </c>
      <c r="H347" s="106">
        <v>116778.06459000004</v>
      </c>
      <c r="I347" s="106">
        <v>6907.8917699999811</v>
      </c>
      <c r="J347" s="106">
        <v>5719.8289399999976</v>
      </c>
      <c r="K347" s="106">
        <v>368.5980800000001</v>
      </c>
      <c r="L347" s="106">
        <v>86218.763210000034</v>
      </c>
      <c r="M347" s="106">
        <v>1075.7884199999999</v>
      </c>
      <c r="N347" s="106">
        <v>1312.4668599999993</v>
      </c>
      <c r="O347" s="106">
        <v>5.1748300000000018</v>
      </c>
      <c r="P347" s="132" t="s">
        <v>1</v>
      </c>
      <c r="Q347" s="107"/>
    </row>
    <row r="348" spans="1:17" s="144" customFormat="1" ht="13.4" customHeight="1" x14ac:dyDescent="0.35">
      <c r="A348" s="139" t="s">
        <v>425</v>
      </c>
      <c r="B348" s="121">
        <f t="shared" si="5"/>
        <v>1460388.170489999</v>
      </c>
      <c r="C348" s="106">
        <v>285862.21002999996</v>
      </c>
      <c r="D348" s="106">
        <v>2110.3047000000001</v>
      </c>
      <c r="E348" s="106">
        <v>259036.86938999986</v>
      </c>
      <c r="F348" s="108">
        <v>23626.266030000003</v>
      </c>
      <c r="G348" s="107">
        <v>673881.45606999972</v>
      </c>
      <c r="H348" s="106">
        <v>116322.0395999999</v>
      </c>
      <c r="I348" s="106">
        <v>10178.677680000008</v>
      </c>
      <c r="J348" s="106">
        <v>6357.7933400000002</v>
      </c>
      <c r="K348" s="106">
        <v>295.24374999999998</v>
      </c>
      <c r="L348" s="106">
        <v>80556.141809999943</v>
      </c>
      <c r="M348" s="106">
        <v>1111.4999399999995</v>
      </c>
      <c r="N348" s="106">
        <v>1047.2693100000006</v>
      </c>
      <c r="O348" s="106">
        <v>2.398840000000011</v>
      </c>
      <c r="P348" s="132" t="s">
        <v>1</v>
      </c>
      <c r="Q348" s="107"/>
    </row>
    <row r="349" spans="1:17" s="144" customFormat="1" ht="13.4" customHeight="1" x14ac:dyDescent="0.35">
      <c r="A349" s="139" t="s">
        <v>426</v>
      </c>
      <c r="B349" s="121">
        <f t="shared" si="5"/>
        <v>1613485.0254999993</v>
      </c>
      <c r="C349" s="106">
        <v>285123.41451000021</v>
      </c>
      <c r="D349" s="106">
        <v>13219.39338</v>
      </c>
      <c r="E349" s="106">
        <v>336245.50992999983</v>
      </c>
      <c r="F349" s="108">
        <v>36941.489899999979</v>
      </c>
      <c r="G349" s="107">
        <v>712988.88347999949</v>
      </c>
      <c r="H349" s="106">
        <v>119061.60943000007</v>
      </c>
      <c r="I349" s="106">
        <v>13323.673520000011</v>
      </c>
      <c r="J349" s="106">
        <v>5212.8945700000004</v>
      </c>
      <c r="K349" s="106">
        <v>327.72856999999982</v>
      </c>
      <c r="L349" s="106">
        <v>88579.147720000023</v>
      </c>
      <c r="M349" s="106">
        <v>1110.4611300000008</v>
      </c>
      <c r="N349" s="106">
        <v>1343.0802899999992</v>
      </c>
      <c r="O349" s="106">
        <v>7.7390699999999928</v>
      </c>
      <c r="P349" s="132" t="s">
        <v>1</v>
      </c>
      <c r="Q349" s="107"/>
    </row>
    <row r="350" spans="1:17" s="144" customFormat="1" ht="13.4" customHeight="1" x14ac:dyDescent="0.35">
      <c r="A350" s="139" t="s">
        <v>427</v>
      </c>
      <c r="B350" s="121">
        <f t="shared" si="5"/>
        <v>1944792.9750500002</v>
      </c>
      <c r="C350" s="106">
        <v>297943.49138999986</v>
      </c>
      <c r="D350" s="106">
        <v>5694.5998100000024</v>
      </c>
      <c r="E350" s="106">
        <v>401679.52827000048</v>
      </c>
      <c r="F350" s="108">
        <v>28852.211120000004</v>
      </c>
      <c r="G350" s="107">
        <v>1001710.7734600001</v>
      </c>
      <c r="H350" s="106">
        <v>113171.728</v>
      </c>
      <c r="I350" s="106">
        <v>11631.190489999979</v>
      </c>
      <c r="J350" s="106">
        <v>4643.4495500000048</v>
      </c>
      <c r="K350" s="106">
        <v>349.58039999999988</v>
      </c>
      <c r="L350" s="106">
        <v>76799.448889999985</v>
      </c>
      <c r="M350" s="106">
        <v>1076.684129999999</v>
      </c>
      <c r="N350" s="106">
        <v>1222.9560299999994</v>
      </c>
      <c r="O350" s="106">
        <v>17.333509999999993</v>
      </c>
      <c r="P350" s="132" t="s">
        <v>1</v>
      </c>
      <c r="Q350" s="107"/>
    </row>
    <row r="351" spans="1:17" s="144" customFormat="1" ht="13.4" customHeight="1" x14ac:dyDescent="0.35">
      <c r="A351" s="139" t="s">
        <v>428</v>
      </c>
      <c r="B351" s="121">
        <f t="shared" si="5"/>
        <v>1837054.3119199998</v>
      </c>
      <c r="C351" s="106">
        <v>299145.9120999999</v>
      </c>
      <c r="D351" s="106">
        <v>3012.4459100000004</v>
      </c>
      <c r="E351" s="106">
        <v>262008.47579999972</v>
      </c>
      <c r="F351" s="108">
        <v>34683.799790000019</v>
      </c>
      <c r="G351" s="107">
        <v>1017348.7078900003</v>
      </c>
      <c r="H351" s="106">
        <v>117863.69032999992</v>
      </c>
      <c r="I351" s="106">
        <v>16740.860440000026</v>
      </c>
      <c r="J351" s="106">
        <v>3876.5915999999938</v>
      </c>
      <c r="K351" s="106">
        <v>558.63715000000036</v>
      </c>
      <c r="L351" s="106">
        <v>79292.744749999998</v>
      </c>
      <c r="M351" s="106">
        <v>1111.9852300000005</v>
      </c>
      <c r="N351" s="106">
        <v>1365.3926300000028</v>
      </c>
      <c r="O351" s="106">
        <v>45.068300000000015</v>
      </c>
      <c r="P351" s="132" t="s">
        <v>1</v>
      </c>
      <c r="Q351" s="107"/>
    </row>
    <row r="352" spans="1:17" s="144" customFormat="1" ht="13.4" customHeight="1" x14ac:dyDescent="0.35">
      <c r="A352" s="142" t="s">
        <v>429</v>
      </c>
      <c r="B352" s="134">
        <f t="shared" si="5"/>
        <v>1915079.9996199999</v>
      </c>
      <c r="C352" s="135">
        <v>436177.8068299999</v>
      </c>
      <c r="D352" s="135">
        <v>6644.5846200000015</v>
      </c>
      <c r="E352" s="135">
        <v>307847.04225</v>
      </c>
      <c r="F352" s="136">
        <v>47872.098120000002</v>
      </c>
      <c r="G352" s="137">
        <v>898202.45826000022</v>
      </c>
      <c r="H352" s="135">
        <v>110777.41894000006</v>
      </c>
      <c r="I352" s="135">
        <v>25248.29047</v>
      </c>
      <c r="J352" s="135">
        <v>4039.716210000001</v>
      </c>
      <c r="K352" s="135">
        <v>726.0765199999995</v>
      </c>
      <c r="L352" s="135">
        <v>73903.589530000085</v>
      </c>
      <c r="M352" s="135">
        <v>1220.1671400000007</v>
      </c>
      <c r="N352" s="135">
        <v>2388.9282999999969</v>
      </c>
      <c r="O352" s="135">
        <v>31.822429999999994</v>
      </c>
      <c r="P352" s="138" t="s">
        <v>1</v>
      </c>
      <c r="Q352" s="137"/>
    </row>
    <row r="353" spans="1:17" s="144" customFormat="1" ht="13.4" customHeight="1" x14ac:dyDescent="0.35">
      <c r="A353" s="125" t="s">
        <v>430</v>
      </c>
      <c r="B353" s="121">
        <f t="shared" si="5"/>
        <v>1905311.4182799996</v>
      </c>
      <c r="C353" s="127">
        <v>342143.07688000001</v>
      </c>
      <c r="D353" s="127">
        <v>7676.8039600000002</v>
      </c>
      <c r="E353" s="127">
        <v>280598.84471999999</v>
      </c>
      <c r="F353" s="128">
        <v>91921.639490000001</v>
      </c>
      <c r="G353" s="141">
        <v>939778.17645000003</v>
      </c>
      <c r="H353" s="127">
        <v>102952.96285</v>
      </c>
      <c r="I353" s="127">
        <v>52461.113979999995</v>
      </c>
      <c r="J353" s="127">
        <v>3639.8657899999998</v>
      </c>
      <c r="K353" s="127">
        <v>922.27993000000004</v>
      </c>
      <c r="L353" s="127">
        <v>79432.946159999992</v>
      </c>
      <c r="M353" s="127">
        <v>1077.7752</v>
      </c>
      <c r="N353" s="127">
        <v>2680.9959199999998</v>
      </c>
      <c r="O353" s="127">
        <v>24.93695</v>
      </c>
      <c r="P353" s="130" t="s">
        <v>1</v>
      </c>
      <c r="Q353" s="141"/>
    </row>
    <row r="354" spans="1:17" s="144" customFormat="1" ht="13.4" customHeight="1" x14ac:dyDescent="0.35">
      <c r="A354" s="139" t="s">
        <v>431</v>
      </c>
      <c r="B354" s="121">
        <f t="shared" si="5"/>
        <v>1514490.0992099997</v>
      </c>
      <c r="C354" s="106">
        <v>280704.27502999996</v>
      </c>
      <c r="D354" s="106">
        <v>14051.052309999999</v>
      </c>
      <c r="E354" s="106">
        <v>287502.17871999997</v>
      </c>
      <c r="F354" s="108">
        <v>31194.372400000007</v>
      </c>
      <c r="G354" s="107">
        <v>634809.19336999988</v>
      </c>
      <c r="H354" s="106">
        <v>98893.365050000008</v>
      </c>
      <c r="I354" s="106">
        <v>7755.7219500000028</v>
      </c>
      <c r="J354" s="106">
        <v>3229.0349900000001</v>
      </c>
      <c r="K354" s="106">
        <v>173.48737</v>
      </c>
      <c r="L354" s="106">
        <v>152321.71986000001</v>
      </c>
      <c r="M354" s="106">
        <v>1246.7741799999999</v>
      </c>
      <c r="N354" s="106">
        <v>2584.40751</v>
      </c>
      <c r="O354" s="106">
        <v>24.516469999999998</v>
      </c>
      <c r="P354" s="132" t="s">
        <v>1</v>
      </c>
      <c r="Q354" s="107"/>
    </row>
    <row r="355" spans="1:17" s="144" customFormat="1" ht="13.4" customHeight="1" x14ac:dyDescent="0.35">
      <c r="A355" s="139" t="s">
        <v>432</v>
      </c>
      <c r="B355" s="121">
        <f t="shared" si="5"/>
        <v>1575740.2124399997</v>
      </c>
      <c r="C355" s="106">
        <v>191948.48778000008</v>
      </c>
      <c r="D355" s="106">
        <v>83941.038939999999</v>
      </c>
      <c r="E355" s="106">
        <v>533302.16281000001</v>
      </c>
      <c r="F355" s="108">
        <v>39625.751080000002</v>
      </c>
      <c r="G355" s="107">
        <v>590331.38435999991</v>
      </c>
      <c r="H355" s="106">
        <v>96346.664049999978</v>
      </c>
      <c r="I355" s="106">
        <v>12967.931649999999</v>
      </c>
      <c r="J355" s="106">
        <v>3767.6559899999993</v>
      </c>
      <c r="K355" s="106">
        <v>269.95577000000003</v>
      </c>
      <c r="L355" s="106">
        <v>20276.632149999976</v>
      </c>
      <c r="M355" s="106">
        <v>1087.7026100000003</v>
      </c>
      <c r="N355" s="106">
        <v>1861.4246800000005</v>
      </c>
      <c r="O355" s="106">
        <v>13.42057</v>
      </c>
      <c r="P355" s="132" t="s">
        <v>1</v>
      </c>
      <c r="Q355" s="107"/>
    </row>
    <row r="356" spans="1:17" s="144" customFormat="1" ht="13.4" customHeight="1" x14ac:dyDescent="0.35">
      <c r="A356" s="139" t="s">
        <v>433</v>
      </c>
      <c r="B356" s="121">
        <f t="shared" si="5"/>
        <v>1343342.6022000003</v>
      </c>
      <c r="C356" s="106">
        <v>224656.94192999994</v>
      </c>
      <c r="D356" s="106">
        <v>-249696.45657999997</v>
      </c>
      <c r="E356" s="106">
        <v>255912.58676999999</v>
      </c>
      <c r="F356" s="108">
        <v>34803.790370000002</v>
      </c>
      <c r="G356" s="107">
        <v>899083.91608000034</v>
      </c>
      <c r="H356" s="106">
        <v>107490.68738999999</v>
      </c>
      <c r="I356" s="106">
        <v>16944.580109999999</v>
      </c>
      <c r="J356" s="106">
        <v>4262.8089199999995</v>
      </c>
      <c r="K356" s="106">
        <v>241.64318999999995</v>
      </c>
      <c r="L356" s="106">
        <v>46475.787419999986</v>
      </c>
      <c r="M356" s="106">
        <v>1098.51404</v>
      </c>
      <c r="N356" s="106">
        <v>2053.9558199999992</v>
      </c>
      <c r="O356" s="106">
        <v>13.846739999999999</v>
      </c>
      <c r="P356" s="132" t="s">
        <v>1</v>
      </c>
      <c r="Q356" s="107"/>
    </row>
    <row r="357" spans="1:17" s="144" customFormat="1" ht="13.4" customHeight="1" x14ac:dyDescent="0.35">
      <c r="A357" s="139" t="s">
        <v>434</v>
      </c>
      <c r="B357" s="121">
        <f t="shared" si="5"/>
        <v>1542012.1623099993</v>
      </c>
      <c r="C357" s="106">
        <v>258834.28846999991</v>
      </c>
      <c r="D357" s="106">
        <v>-64357.969389999984</v>
      </c>
      <c r="E357" s="106">
        <v>240597.93420000005</v>
      </c>
      <c r="F357" s="108">
        <v>42630.965560000004</v>
      </c>
      <c r="G357" s="107">
        <v>836864.20908999967</v>
      </c>
      <c r="H357" s="106">
        <v>112354.88325</v>
      </c>
      <c r="I357" s="106">
        <v>16882.365530000003</v>
      </c>
      <c r="J357" s="106">
        <v>4977.5522599999995</v>
      </c>
      <c r="K357" s="106">
        <v>332.08472999999998</v>
      </c>
      <c r="L357" s="106">
        <v>89964.054999999993</v>
      </c>
      <c r="M357" s="106">
        <v>1058.2772000000002</v>
      </c>
      <c r="N357" s="106">
        <v>1864.2484700000007</v>
      </c>
      <c r="O357" s="106">
        <v>9.267940000000003</v>
      </c>
      <c r="P357" s="132" t="s">
        <v>1</v>
      </c>
      <c r="Q357" s="107"/>
    </row>
    <row r="358" spans="1:17" s="144" customFormat="1" ht="13.4" customHeight="1" x14ac:dyDescent="0.35">
      <c r="A358" s="139" t="s">
        <v>435</v>
      </c>
      <c r="B358" s="121">
        <f t="shared" si="5"/>
        <v>2222277.6340000005</v>
      </c>
      <c r="C358" s="106">
        <v>329991.77183000016</v>
      </c>
      <c r="D358" s="106">
        <v>50957.358269999982</v>
      </c>
      <c r="E358" s="106">
        <v>809346.76406999992</v>
      </c>
      <c r="F358" s="108">
        <v>43993.404470000001</v>
      </c>
      <c r="G358" s="107">
        <v>754050.57802000002</v>
      </c>
      <c r="H358" s="106">
        <v>117070.79112000007</v>
      </c>
      <c r="I358" s="106">
        <v>18435.799290000006</v>
      </c>
      <c r="J358" s="106">
        <v>6081.4902400000019</v>
      </c>
      <c r="K358" s="106">
        <v>356.61736000000008</v>
      </c>
      <c r="L358" s="106">
        <v>89812.846700000053</v>
      </c>
      <c r="M358" s="106">
        <v>1037.6577799999993</v>
      </c>
      <c r="N358" s="106">
        <v>1139.2561899999994</v>
      </c>
      <c r="O358" s="106">
        <v>3.2986600000000035</v>
      </c>
      <c r="P358" s="132" t="s">
        <v>1</v>
      </c>
      <c r="Q358" s="107"/>
    </row>
    <row r="359" spans="1:17" s="144" customFormat="1" ht="13.4" customHeight="1" x14ac:dyDescent="0.35">
      <c r="A359" s="139" t="s">
        <v>436</v>
      </c>
      <c r="B359" s="121">
        <f t="shared" si="5"/>
        <v>2081410.6153300004</v>
      </c>
      <c r="C359" s="106">
        <v>329763.76815999986</v>
      </c>
      <c r="D359" s="106">
        <v>6904.6360700000223</v>
      </c>
      <c r="E359" s="106">
        <v>689745.10713000013</v>
      </c>
      <c r="F359" s="108">
        <v>41075.123300000014</v>
      </c>
      <c r="G359" s="107">
        <v>796324.41285000043</v>
      </c>
      <c r="H359" s="106">
        <v>113834.6565999999</v>
      </c>
      <c r="I359" s="106">
        <v>18005.039320000007</v>
      </c>
      <c r="J359" s="106">
        <v>5443.545189999998</v>
      </c>
      <c r="K359" s="106">
        <v>307.6976599999997</v>
      </c>
      <c r="L359" s="106">
        <v>77777.411660000027</v>
      </c>
      <c r="M359" s="106">
        <v>1030.6767800000002</v>
      </c>
      <c r="N359" s="106">
        <v>1193.7944000000005</v>
      </c>
      <c r="O359" s="106">
        <v>4.7462099999999916</v>
      </c>
      <c r="P359" s="132" t="s">
        <v>1</v>
      </c>
      <c r="Q359" s="107"/>
    </row>
    <row r="360" spans="1:17" s="144" customFormat="1" ht="13.4" customHeight="1" x14ac:dyDescent="0.35">
      <c r="A360" s="139" t="s">
        <v>437</v>
      </c>
      <c r="B360" s="121">
        <f t="shared" ref="B360:B371" si="6">C360+D360+E360+F360+G360+H360+I360+J360+K360+L360+M360+N360+O360</f>
        <v>1618886.4784399997</v>
      </c>
      <c r="C360" s="106">
        <v>301361.80695000029</v>
      </c>
      <c r="D360" s="106">
        <v>948.75726999998096</v>
      </c>
      <c r="E360" s="106">
        <v>232357.24038999988</v>
      </c>
      <c r="F360" s="108">
        <v>35631.009810000003</v>
      </c>
      <c r="G360" s="107">
        <v>789094.73551999952</v>
      </c>
      <c r="H360" s="106">
        <v>123958.83855000007</v>
      </c>
      <c r="I360" s="106">
        <v>19753.221750000001</v>
      </c>
      <c r="J360" s="106">
        <v>7064.2557600000018</v>
      </c>
      <c r="K360" s="106">
        <v>463.49576999999999</v>
      </c>
      <c r="L360" s="106">
        <v>106114.52315999997</v>
      </c>
      <c r="M360" s="106">
        <v>1076.6942399999994</v>
      </c>
      <c r="N360" s="106">
        <v>1047.5934999999999</v>
      </c>
      <c r="O360" s="106">
        <v>14.305770000000004</v>
      </c>
      <c r="P360" s="132" t="s">
        <v>1</v>
      </c>
      <c r="Q360" s="107"/>
    </row>
    <row r="361" spans="1:17" s="144" customFormat="1" ht="13.4" customHeight="1" x14ac:dyDescent="0.35">
      <c r="A361" s="139" t="s">
        <v>438</v>
      </c>
      <c r="B361" s="121">
        <f t="shared" si="6"/>
        <v>1824294.3133000007</v>
      </c>
      <c r="C361" s="106">
        <v>299568.89880000002</v>
      </c>
      <c r="D361" s="106">
        <v>11488.44953</v>
      </c>
      <c r="E361" s="106">
        <v>487476.11900000001</v>
      </c>
      <c r="F361" s="108">
        <v>42452.266159999999</v>
      </c>
      <c r="G361" s="107">
        <v>741310.00398000097</v>
      </c>
      <c r="H361" s="106">
        <v>121202.4204</v>
      </c>
      <c r="I361" s="106">
        <v>19534.985909999999</v>
      </c>
      <c r="J361" s="106">
        <v>5421.2415499999997</v>
      </c>
      <c r="K361" s="106">
        <v>355.38625000000002</v>
      </c>
      <c r="L361" s="106">
        <v>93340.092550000001</v>
      </c>
      <c r="M361" s="106">
        <v>1086.4863799999998</v>
      </c>
      <c r="N361" s="106">
        <v>1035.9261200000001</v>
      </c>
      <c r="O361" s="106">
        <v>22.036669999999997</v>
      </c>
      <c r="P361" s="132" t="s">
        <v>1</v>
      </c>
      <c r="Q361" s="107"/>
    </row>
    <row r="362" spans="1:17" s="144" customFormat="1" ht="13.4" customHeight="1" x14ac:dyDescent="0.35">
      <c r="A362" s="139" t="s">
        <v>439</v>
      </c>
      <c r="B362" s="121">
        <f t="shared" si="6"/>
        <v>1867970.6234600001</v>
      </c>
      <c r="C362" s="106">
        <v>303835.51929000003</v>
      </c>
      <c r="D362" s="106">
        <v>3021.6842499999998</v>
      </c>
      <c r="E362" s="106">
        <v>330207.55573999998</v>
      </c>
      <c r="F362" s="108">
        <v>42779.470529999999</v>
      </c>
      <c r="G362" s="107">
        <v>954814.27484000009</v>
      </c>
      <c r="H362" s="106">
        <v>113718.68167000001</v>
      </c>
      <c r="I362" s="106">
        <v>23081.040079999999</v>
      </c>
      <c r="J362" s="106">
        <v>4425.4581600000001</v>
      </c>
      <c r="K362" s="106">
        <v>412.22246000000001</v>
      </c>
      <c r="L362" s="106">
        <v>89537.518670000107</v>
      </c>
      <c r="M362" s="106">
        <v>734.75689999999997</v>
      </c>
      <c r="N362" s="106">
        <v>1381.7123300000001</v>
      </c>
      <c r="O362" s="106">
        <v>20.728540000000002</v>
      </c>
      <c r="P362" s="132" t="s">
        <v>1</v>
      </c>
      <c r="Q362" s="107"/>
    </row>
    <row r="363" spans="1:17" s="144" customFormat="1" ht="13.4" customHeight="1" x14ac:dyDescent="0.35">
      <c r="A363" s="139" t="s">
        <v>440</v>
      </c>
      <c r="B363" s="121">
        <f t="shared" si="6"/>
        <v>1864388.3445199989</v>
      </c>
      <c r="C363" s="106">
        <v>307180.28156999999</v>
      </c>
      <c r="D363" s="106">
        <v>2191.6298900000002</v>
      </c>
      <c r="E363" s="106">
        <v>285135.03595999995</v>
      </c>
      <c r="F363" s="108">
        <v>43399.463619999995</v>
      </c>
      <c r="G363" s="107">
        <v>978630.59100999904</v>
      </c>
      <c r="H363" s="106">
        <v>125110.8811</v>
      </c>
      <c r="I363" s="106">
        <v>25713.829369999999</v>
      </c>
      <c r="J363" s="106">
        <v>4044.0131200000001</v>
      </c>
      <c r="K363" s="106">
        <v>460.43410999999901</v>
      </c>
      <c r="L363" s="106">
        <v>89687.479489999998</v>
      </c>
      <c r="M363" s="106">
        <v>1094.1999799999999</v>
      </c>
      <c r="N363" s="106">
        <v>1725.1447000000001</v>
      </c>
      <c r="O363" s="106">
        <v>15.3606</v>
      </c>
      <c r="P363" s="132" t="s">
        <v>1</v>
      </c>
      <c r="Q363" s="107"/>
    </row>
    <row r="364" spans="1:17" s="144" customFormat="1" ht="13.4" customHeight="1" x14ac:dyDescent="0.35">
      <c r="A364" s="142" t="s">
        <v>441</v>
      </c>
      <c r="B364" s="134">
        <f t="shared" si="6"/>
        <v>2033661.57281</v>
      </c>
      <c r="C364" s="135">
        <v>456038.50585000002</v>
      </c>
      <c r="D364" s="135">
        <v>8456.8546800000113</v>
      </c>
      <c r="E364" s="135">
        <v>394312.75936000003</v>
      </c>
      <c r="F364" s="136">
        <v>40227.228810000001</v>
      </c>
      <c r="G364" s="137">
        <v>918157.55391000002</v>
      </c>
      <c r="H364" s="135">
        <v>116884.75512999999</v>
      </c>
      <c r="I364" s="135">
        <v>27220.458850000003</v>
      </c>
      <c r="J364" s="135">
        <v>3653.0632400000004</v>
      </c>
      <c r="K364" s="135">
        <v>684.36770999999999</v>
      </c>
      <c r="L364" s="135">
        <v>64243.800520000004</v>
      </c>
      <c r="M364" s="135">
        <v>1159.4538700000001</v>
      </c>
      <c r="N364" s="135">
        <v>2596.4414500000003</v>
      </c>
      <c r="O364" s="135">
        <v>26.329429999999999</v>
      </c>
      <c r="P364" s="138" t="s">
        <v>1</v>
      </c>
      <c r="Q364" s="137"/>
    </row>
    <row r="365" spans="1:17" s="144" customFormat="1" ht="13.4" customHeight="1" x14ac:dyDescent="0.35">
      <c r="A365" s="125" t="s">
        <v>442</v>
      </c>
      <c r="B365" s="121">
        <f t="shared" ref="B365:B368" si="7">C365+D365+E365+F365+G365+H365+I365+J365+K365+L365+M365+N365+O365+P365+Q365</f>
        <v>2071845.55485</v>
      </c>
      <c r="C365" s="127">
        <v>351596.36774999998</v>
      </c>
      <c r="D365" s="127">
        <v>6710.5233499999995</v>
      </c>
      <c r="E365" s="127">
        <v>306678.28636999999</v>
      </c>
      <c r="F365" s="128">
        <v>74498.078900000008</v>
      </c>
      <c r="G365" s="141">
        <v>1090006.4475399998</v>
      </c>
      <c r="H365" s="127">
        <v>105285.05542</v>
      </c>
      <c r="I365" s="127">
        <v>27218.618010000002</v>
      </c>
      <c r="J365" s="127">
        <v>3476.0200099999997</v>
      </c>
      <c r="K365" s="127">
        <v>960.17548999999997</v>
      </c>
      <c r="L365" s="127">
        <v>101579.86006000001</v>
      </c>
      <c r="M365" s="127">
        <v>1151.8507999999999</v>
      </c>
      <c r="N365" s="127">
        <v>2656.64536</v>
      </c>
      <c r="O365" s="127">
        <v>27.625790000000002</v>
      </c>
      <c r="P365" s="130">
        <v>0</v>
      </c>
      <c r="Q365" s="141">
        <v>0</v>
      </c>
    </row>
    <row r="366" spans="1:17" s="144" customFormat="1" ht="13.4" customHeight="1" x14ac:dyDescent="0.35">
      <c r="A366" s="139" t="s">
        <v>443</v>
      </c>
      <c r="B366" s="121">
        <f t="shared" si="7"/>
        <v>1834415.8244900005</v>
      </c>
      <c r="C366" s="106">
        <v>336022.22961000004</v>
      </c>
      <c r="D366" s="106">
        <v>14344.61413</v>
      </c>
      <c r="E366" s="106">
        <v>294087.81317000004</v>
      </c>
      <c r="F366" s="108">
        <v>44221.761030000001</v>
      </c>
      <c r="G366" s="107">
        <v>941811.72082000005</v>
      </c>
      <c r="H366" s="106">
        <v>98001.639569999999</v>
      </c>
      <c r="I366" s="106">
        <v>18622.910780000002</v>
      </c>
      <c r="J366" s="106">
        <v>3443.4000799999999</v>
      </c>
      <c r="K366" s="106">
        <v>219.66759999999999</v>
      </c>
      <c r="L366" s="106">
        <v>75048.898620000007</v>
      </c>
      <c r="M366" s="106">
        <v>1216.0646399999998</v>
      </c>
      <c r="N366" s="106">
        <v>2246.9407200000001</v>
      </c>
      <c r="O366" s="106">
        <v>22.406749999999999</v>
      </c>
      <c r="P366" s="132">
        <v>5105.7569699999995</v>
      </c>
      <c r="Q366" s="107">
        <v>0</v>
      </c>
    </row>
    <row r="367" spans="1:17" s="144" customFormat="1" ht="13.4" customHeight="1" x14ac:dyDescent="0.35">
      <c r="A367" s="139" t="s">
        <v>444</v>
      </c>
      <c r="B367" s="121">
        <f t="shared" si="7"/>
        <v>1913092.2281200003</v>
      </c>
      <c r="C367" s="106">
        <v>231437.80742</v>
      </c>
      <c r="D367" s="106">
        <v>109377.66863</v>
      </c>
      <c r="E367" s="106">
        <v>602346.2448300001</v>
      </c>
      <c r="F367" s="108">
        <v>49102.721090000006</v>
      </c>
      <c r="G367" s="107">
        <v>738573.98285000003</v>
      </c>
      <c r="H367" s="106">
        <v>98711.969200000007</v>
      </c>
      <c r="I367" s="106">
        <v>15367.59492</v>
      </c>
      <c r="J367" s="106">
        <v>3448.3897099999999</v>
      </c>
      <c r="K367" s="106">
        <v>166.94135999999997</v>
      </c>
      <c r="L367" s="106">
        <v>56116.199359999999</v>
      </c>
      <c r="M367" s="106">
        <v>741.91156000000001</v>
      </c>
      <c r="N367" s="106">
        <v>2615.1584800000001</v>
      </c>
      <c r="O367" s="106">
        <v>15.27285</v>
      </c>
      <c r="P367" s="132">
        <v>5070.3658599999999</v>
      </c>
      <c r="Q367" s="107">
        <v>0</v>
      </c>
    </row>
    <row r="368" spans="1:17" s="144" customFormat="1" ht="13.4" customHeight="1" x14ac:dyDescent="0.35">
      <c r="A368" s="139" t="s">
        <v>445</v>
      </c>
      <c r="B368" s="121">
        <f t="shared" si="7"/>
        <v>1527287.64558</v>
      </c>
      <c r="C368" s="106">
        <v>250482.49959999998</v>
      </c>
      <c r="D368" s="106">
        <v>-296966.17436</v>
      </c>
      <c r="E368" s="106">
        <v>247468.38618999999</v>
      </c>
      <c r="F368" s="108">
        <v>46010.268950000005</v>
      </c>
      <c r="G368" s="107">
        <v>1070503.0814799999</v>
      </c>
      <c r="H368" s="106">
        <v>110392.58728000001</v>
      </c>
      <c r="I368" s="106">
        <v>21856.393359999998</v>
      </c>
      <c r="J368" s="106">
        <v>4131.7575399999996</v>
      </c>
      <c r="K368" s="106">
        <v>245.23402999999999</v>
      </c>
      <c r="L368" s="106">
        <v>61508.286060000006</v>
      </c>
      <c r="M368" s="106">
        <v>1060.7373500000001</v>
      </c>
      <c r="N368" s="106">
        <v>1943.81971</v>
      </c>
      <c r="O368" s="106">
        <v>12.51891</v>
      </c>
      <c r="P368" s="132">
        <v>8638.1262299999999</v>
      </c>
      <c r="Q368" s="107">
        <v>0.12325</v>
      </c>
    </row>
    <row r="369" spans="1:17" s="144" customFormat="1" ht="13.4" customHeight="1" x14ac:dyDescent="0.35">
      <c r="A369" s="139" t="s">
        <v>446</v>
      </c>
      <c r="B369" s="121">
        <f>C369+D369+E369+F369+G369+H369+I369+J369+K369+L369+M369+N369+O369+P369+Q369</f>
        <v>1577840.1496100002</v>
      </c>
      <c r="C369" s="106">
        <v>321591.32049000001</v>
      </c>
      <c r="D369" s="106">
        <v>-70403.505250000002</v>
      </c>
      <c r="E369" s="106">
        <v>214253.56412</v>
      </c>
      <c r="F369" s="108">
        <v>42352.397420000001</v>
      </c>
      <c r="G369" s="107">
        <v>822312.47679999995</v>
      </c>
      <c r="H369" s="106">
        <v>112044.62821</v>
      </c>
      <c r="I369" s="106">
        <v>20056.625700000001</v>
      </c>
      <c r="J369" s="106">
        <v>4819.6508600000006</v>
      </c>
      <c r="K369" s="106">
        <v>266.01469000000003</v>
      </c>
      <c r="L369" s="106">
        <v>79196.098060000004</v>
      </c>
      <c r="M369" s="106">
        <v>1027.6591700000001</v>
      </c>
      <c r="N369" s="106">
        <v>1779.4639</v>
      </c>
      <c r="O369" s="106">
        <v>9.8562199999999986</v>
      </c>
      <c r="P369" s="132">
        <v>8641.6608400000005</v>
      </c>
      <c r="Q369" s="107">
        <v>19892.238379999999</v>
      </c>
    </row>
    <row r="370" spans="1:17" s="144" customFormat="1" ht="13.4" customHeight="1" x14ac:dyDescent="0.35">
      <c r="A370" s="139" t="s">
        <v>447</v>
      </c>
      <c r="B370" s="121">
        <f t="shared" ref="B370:B376" si="8">C370+D370+E370+F370+G370+H370+I370+J370+K370+L370+M370+N370+O370+P370+Q370</f>
        <v>2521451.96899</v>
      </c>
      <c r="C370" s="106">
        <v>438427.71350000001</v>
      </c>
      <c r="D370" s="106">
        <v>59260.235390000002</v>
      </c>
      <c r="E370" s="106">
        <v>919291.98887</v>
      </c>
      <c r="F370" s="108">
        <v>40389.260350000004</v>
      </c>
      <c r="G370" s="107">
        <v>801856.1507</v>
      </c>
      <c r="H370" s="106">
        <v>116929.16265000001</v>
      </c>
      <c r="I370" s="106">
        <v>18281.379559999998</v>
      </c>
      <c r="J370" s="106">
        <v>5380.7875300000005</v>
      </c>
      <c r="K370" s="106">
        <v>302.86930999999998</v>
      </c>
      <c r="L370" s="106">
        <v>87503.091889999996</v>
      </c>
      <c r="M370" s="106">
        <v>1051.42651</v>
      </c>
      <c r="N370" s="106">
        <v>1422.1770100000001</v>
      </c>
      <c r="O370" s="106">
        <v>13.231879999999999</v>
      </c>
      <c r="P370" s="132">
        <v>9715.1946500000013</v>
      </c>
      <c r="Q370" s="107">
        <v>21627.299190000002</v>
      </c>
    </row>
    <row r="371" spans="1:17" s="144" customFormat="1" ht="13.4" customHeight="1" x14ac:dyDescent="0.35">
      <c r="A371" s="139" t="s">
        <v>448</v>
      </c>
      <c r="B371" s="121">
        <f t="shared" si="8"/>
        <v>1964697.3273899998</v>
      </c>
      <c r="C371" s="106">
        <v>400203.14012</v>
      </c>
      <c r="D371" s="106">
        <v>-7410.2209499999899</v>
      </c>
      <c r="E371" s="106">
        <v>399371.48582</v>
      </c>
      <c r="F371" s="108">
        <v>46772.473450000005</v>
      </c>
      <c r="G371" s="107">
        <v>768162.45600000001</v>
      </c>
      <c r="H371" s="106">
        <v>149169.35238999999</v>
      </c>
      <c r="I371" s="106">
        <v>18507.578579999998</v>
      </c>
      <c r="J371" s="106">
        <v>5693.5686299999998</v>
      </c>
      <c r="K371" s="106">
        <v>347.55602000000005</v>
      </c>
      <c r="L371" s="106">
        <v>88620.557430000001</v>
      </c>
      <c r="M371" s="106">
        <v>1042.1663900000001</v>
      </c>
      <c r="N371" s="106">
        <v>1237.59808</v>
      </c>
      <c r="O371" s="106">
        <v>2.871</v>
      </c>
      <c r="P371" s="132">
        <v>9962.07827</v>
      </c>
      <c r="Q371" s="107">
        <v>83014.666159999993</v>
      </c>
    </row>
    <row r="372" spans="1:17" s="144" customFormat="1" ht="13.4" customHeight="1" x14ac:dyDescent="0.35">
      <c r="A372" s="139" t="s">
        <v>449</v>
      </c>
      <c r="B372" s="121">
        <f t="shared" si="8"/>
        <v>1583197.6510900001</v>
      </c>
      <c r="C372" s="106">
        <v>363543.97469999996</v>
      </c>
      <c r="D372" s="106">
        <v>-1859.19652000001</v>
      </c>
      <c r="E372" s="106">
        <v>226658.86594999998</v>
      </c>
      <c r="F372" s="108">
        <v>37347.174500000001</v>
      </c>
      <c r="G372" s="107">
        <v>688648.79009000002</v>
      </c>
      <c r="H372" s="106">
        <v>90718.712629999995</v>
      </c>
      <c r="I372" s="106">
        <v>18936.216329999999</v>
      </c>
      <c r="J372" s="106">
        <v>6009.1064100000003</v>
      </c>
      <c r="K372" s="106">
        <v>399.79336000000001</v>
      </c>
      <c r="L372" s="106">
        <v>96760.645730000004</v>
      </c>
      <c r="M372" s="106">
        <v>1018.98563</v>
      </c>
      <c r="N372" s="106">
        <v>874.5336400000009</v>
      </c>
      <c r="O372" s="106">
        <v>2.5375000000000001</v>
      </c>
      <c r="P372" s="132">
        <v>10672.23661</v>
      </c>
      <c r="Q372" s="107">
        <v>43465.274530000002</v>
      </c>
    </row>
    <row r="373" spans="1:17" s="144" customFormat="1" ht="13.4" customHeight="1" x14ac:dyDescent="0.35">
      <c r="A373" s="139" t="s">
        <v>450</v>
      </c>
      <c r="B373" s="121">
        <f t="shared" si="8"/>
        <v>1901770.1747900015</v>
      </c>
      <c r="C373" s="106">
        <v>363497.30833999999</v>
      </c>
      <c r="D373" s="106">
        <v>13306.676730000001</v>
      </c>
      <c r="E373" s="106">
        <v>487213.16781000001</v>
      </c>
      <c r="F373" s="108">
        <v>39885.342520000006</v>
      </c>
      <c r="G373" s="107">
        <v>667234.16590000107</v>
      </c>
      <c r="H373" s="106">
        <v>166924.32678</v>
      </c>
      <c r="I373" s="106">
        <v>19438.022850000001</v>
      </c>
      <c r="J373" s="106">
        <v>5025.1609699999999</v>
      </c>
      <c r="K373" s="106">
        <v>392.53377</v>
      </c>
      <c r="L373" s="106">
        <v>87488.733650000009</v>
      </c>
      <c r="M373" s="106">
        <v>1068.76252</v>
      </c>
      <c r="N373" s="106">
        <v>1105.22901</v>
      </c>
      <c r="O373" s="106">
        <v>11.704510000000001</v>
      </c>
      <c r="P373" s="132">
        <v>9256.2164400000001</v>
      </c>
      <c r="Q373" s="107">
        <v>39922.822990000001</v>
      </c>
    </row>
    <row r="374" spans="1:17" s="144" customFormat="1" ht="13.4" customHeight="1" x14ac:dyDescent="0.35">
      <c r="A374" s="139" t="s">
        <v>451</v>
      </c>
      <c r="B374" s="121">
        <f t="shared" si="8"/>
        <v>1971470.4872400004</v>
      </c>
      <c r="C374" s="106">
        <v>370772.23833999998</v>
      </c>
      <c r="D374" s="106">
        <v>2633.6507799999999</v>
      </c>
      <c r="E374" s="106">
        <v>345333.25838999997</v>
      </c>
      <c r="F374" s="108">
        <v>37289.757490000004</v>
      </c>
      <c r="G374" s="107">
        <v>972594.35446000006</v>
      </c>
      <c r="H374" s="106">
        <v>66475.319770000104</v>
      </c>
      <c r="I374" s="106">
        <v>20709.372589999999</v>
      </c>
      <c r="J374" s="106">
        <v>4254.0795099999996</v>
      </c>
      <c r="K374" s="106">
        <v>436.23808000000002</v>
      </c>
      <c r="L374" s="106">
        <v>96835.81237</v>
      </c>
      <c r="M374" s="106">
        <v>520.15964000000099</v>
      </c>
      <c r="N374" s="106">
        <v>1173.2935400000001</v>
      </c>
      <c r="O374" s="106">
        <v>20.679279999999999</v>
      </c>
      <c r="P374" s="132">
        <v>8555.2989200000084</v>
      </c>
      <c r="Q374" s="107">
        <v>43866.97408</v>
      </c>
    </row>
    <row r="375" spans="1:17" s="144" customFormat="1" ht="13.4" customHeight="1" x14ac:dyDescent="0.35">
      <c r="A375" s="139" t="s">
        <v>452</v>
      </c>
      <c r="B375" s="121">
        <f t="shared" si="8"/>
        <v>2046385.8342200001</v>
      </c>
      <c r="C375" s="106">
        <v>364856.66726999998</v>
      </c>
      <c r="D375" s="106">
        <v>1913.6581800000099</v>
      </c>
      <c r="E375" s="106">
        <v>231463.14924999999</v>
      </c>
      <c r="F375" s="108">
        <v>42736.479619999998</v>
      </c>
      <c r="G375" s="107">
        <v>1133331.5578399999</v>
      </c>
      <c r="H375" s="106">
        <v>124379.90978</v>
      </c>
      <c r="I375" s="106">
        <v>24066.502980000001</v>
      </c>
      <c r="J375" s="106">
        <v>3459.2231099999999</v>
      </c>
      <c r="K375" s="106">
        <v>472.64540999999997</v>
      </c>
      <c r="L375" s="106">
        <v>78239.6733199999</v>
      </c>
      <c r="M375" s="106">
        <v>831.48905999999897</v>
      </c>
      <c r="N375" s="106">
        <v>1676.1850300000001</v>
      </c>
      <c r="O375" s="106">
        <v>32.16581</v>
      </c>
      <c r="P375" s="132">
        <v>7418.7783099999906</v>
      </c>
      <c r="Q375" s="107">
        <v>31507.749250000001</v>
      </c>
    </row>
    <row r="376" spans="1:17" s="144" customFormat="1" ht="13.4" customHeight="1" x14ac:dyDescent="0.35">
      <c r="A376" s="142" t="s">
        <v>453</v>
      </c>
      <c r="B376" s="134">
        <f t="shared" si="8"/>
        <v>2291727.3344700006</v>
      </c>
      <c r="C376" s="135">
        <v>530947.37864000001</v>
      </c>
      <c r="D376" s="135">
        <v>8431.9075299999695</v>
      </c>
      <c r="E376" s="135">
        <v>405899.29648000002</v>
      </c>
      <c r="F376" s="136">
        <v>49184.309750000095</v>
      </c>
      <c r="G376" s="137">
        <v>1017845.57398</v>
      </c>
      <c r="H376" s="135">
        <v>113726.03068000001</v>
      </c>
      <c r="I376" s="135">
        <v>23220.849269999999</v>
      </c>
      <c r="J376" s="135">
        <v>3541.5480200000002</v>
      </c>
      <c r="K376" s="135">
        <v>541.73375999999996</v>
      </c>
      <c r="L376" s="135">
        <v>72793.543770000106</v>
      </c>
      <c r="M376" s="135">
        <v>942.54521000000102</v>
      </c>
      <c r="N376" s="135">
        <v>2286.3383699999999</v>
      </c>
      <c r="O376" s="135">
        <v>31.351970000000001</v>
      </c>
      <c r="P376" s="138">
        <v>6705.86067</v>
      </c>
      <c r="Q376" s="137">
        <v>55629.06637</v>
      </c>
    </row>
    <row r="377" spans="1:17" s="144" customFormat="1" ht="13.4" customHeight="1" x14ac:dyDescent="0.35">
      <c r="A377" s="145" t="s">
        <v>454</v>
      </c>
      <c r="B377" s="146"/>
      <c r="C377" s="8"/>
      <c r="D377" s="8"/>
      <c r="E377" s="8"/>
      <c r="F377" s="8"/>
      <c r="G377" s="8"/>
      <c r="H377" s="147"/>
      <c r="I377" s="106"/>
      <c r="J377" s="106"/>
      <c r="K377" s="106"/>
      <c r="L377" s="106"/>
      <c r="M377" s="106"/>
      <c r="N377" s="106"/>
      <c r="Q377" s="148" t="s">
        <v>469</v>
      </c>
    </row>
    <row r="378" spans="1:17" s="144" customFormat="1" ht="13.4" customHeight="1" x14ac:dyDescent="0.35">
      <c r="A378" s="149" t="s">
        <v>455</v>
      </c>
      <c r="B378" s="146"/>
      <c r="C378" s="8"/>
      <c r="D378" s="8"/>
      <c r="E378" s="8"/>
      <c r="F378" s="8"/>
      <c r="G378" s="8"/>
      <c r="H378" s="8"/>
      <c r="I378" s="106"/>
      <c r="J378" s="106"/>
      <c r="K378" s="106"/>
      <c r="L378" s="106"/>
      <c r="M378" s="106"/>
      <c r="N378" s="106"/>
      <c r="O378" s="106"/>
      <c r="P378" s="106"/>
    </row>
    <row r="379" spans="1:17" s="144" customFormat="1" ht="13.4" customHeight="1" x14ac:dyDescent="0.35">
      <c r="A379" s="149" t="s">
        <v>456</v>
      </c>
      <c r="B379" s="146"/>
      <c r="C379" s="8"/>
      <c r="D379" s="8"/>
      <c r="E379" s="8"/>
      <c r="F379" s="8"/>
      <c r="G379" s="8"/>
      <c r="H379" s="8"/>
      <c r="I379" s="106"/>
      <c r="J379" s="106"/>
      <c r="K379" s="106"/>
      <c r="L379" s="106"/>
      <c r="M379" s="106"/>
      <c r="N379" s="106"/>
      <c r="O379" s="106"/>
      <c r="P379" s="106"/>
    </row>
    <row r="380" spans="1:17" s="144" customFormat="1" ht="13.4" customHeight="1" x14ac:dyDescent="0.35">
      <c r="A380" s="149" t="s">
        <v>457</v>
      </c>
      <c r="B380" s="146"/>
      <c r="C380" s="8"/>
      <c r="D380" s="8"/>
      <c r="E380" s="8"/>
      <c r="F380" s="8"/>
      <c r="G380" s="8"/>
      <c r="H380" s="8"/>
      <c r="I380" s="106"/>
      <c r="J380" s="106"/>
      <c r="K380" s="106"/>
      <c r="L380" s="106"/>
      <c r="M380" s="106"/>
      <c r="N380" s="106"/>
      <c r="O380" s="106"/>
      <c r="P380" s="106"/>
    </row>
    <row r="381" spans="1:17" s="144" customFormat="1" ht="13.4" customHeight="1" x14ac:dyDescent="0.35">
      <c r="A381" s="149" t="s">
        <v>458</v>
      </c>
      <c r="B381" s="146"/>
      <c r="C381" s="8"/>
      <c r="D381" s="8"/>
      <c r="E381" s="8"/>
      <c r="F381" s="8"/>
      <c r="G381" s="8"/>
      <c r="H381" s="8"/>
      <c r="I381" s="150"/>
      <c r="J381" s="150"/>
      <c r="K381" s="151"/>
      <c r="L381" s="151"/>
    </row>
    <row r="382" spans="1:17" ht="13.4" customHeight="1" x14ac:dyDescent="0.3">
      <c r="A382" s="152" t="s">
        <v>58</v>
      </c>
      <c r="B382" s="146"/>
      <c r="C382" s="8"/>
      <c r="D382" s="8"/>
      <c r="E382" s="8"/>
      <c r="F382" s="8"/>
      <c r="G382" s="8"/>
      <c r="H382" s="8"/>
      <c r="I382" s="147"/>
      <c r="J382" s="147"/>
      <c r="K382" s="147"/>
      <c r="L382" s="147"/>
      <c r="M382" s="147"/>
      <c r="N382" s="147"/>
      <c r="O382" s="147"/>
      <c r="P382" s="147"/>
    </row>
    <row r="383" spans="1:17" ht="13.4" customHeight="1" x14ac:dyDescent="0.3">
      <c r="I383" s="8"/>
      <c r="J383" s="153"/>
      <c r="K383" s="8"/>
      <c r="L383" s="8"/>
      <c r="M383" s="8"/>
      <c r="N383" s="8"/>
      <c r="O383" s="8"/>
      <c r="P383" s="8"/>
    </row>
    <row r="384" spans="1:17" ht="13.4" customHeight="1" x14ac:dyDescent="0.3">
      <c r="I384" s="8"/>
      <c r="J384" s="106"/>
      <c r="K384" s="106"/>
      <c r="L384" s="8"/>
      <c r="M384" s="154"/>
      <c r="N384" s="154"/>
      <c r="O384" s="8"/>
      <c r="P384" s="8"/>
      <c r="Q384" s="8"/>
    </row>
    <row r="385" spans="1:18" ht="13.4" customHeight="1" x14ac:dyDescent="0.3"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 ht="13.4" customHeight="1" x14ac:dyDescent="0.3">
      <c r="I386" s="154"/>
      <c r="J386" s="154"/>
      <c r="K386" s="8"/>
      <c r="L386" s="8"/>
    </row>
    <row r="387" spans="1:18" ht="13.4" customHeight="1" x14ac:dyDescent="0.3">
      <c r="I387" s="154"/>
      <c r="J387" s="154"/>
      <c r="K387" s="8"/>
      <c r="L387" s="8"/>
    </row>
    <row r="388" spans="1:18" ht="13.4" customHeight="1" x14ac:dyDescent="0.3">
      <c r="A388" s="51"/>
      <c r="B388" s="146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8" ht="13.4" customHeight="1" x14ac:dyDescent="0.3">
      <c r="A389" s="145"/>
      <c r="B389" s="146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</row>
    <row r="390" spans="1:18" ht="13.4" customHeight="1" x14ac:dyDescent="0.3">
      <c r="A390" s="155"/>
      <c r="B390" s="146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</row>
    <row r="391" spans="1:18" ht="13.4" customHeight="1" x14ac:dyDescent="0.3">
      <c r="A391" s="155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</row>
    <row r="392" spans="1:18" ht="13.4" customHeight="1" x14ac:dyDescent="0.3">
      <c r="A392" s="9"/>
    </row>
    <row r="394" spans="1:18" ht="13.4" customHeight="1" x14ac:dyDescent="0.3">
      <c r="A394" s="152"/>
    </row>
  </sheetData>
  <mergeCells count="9">
    <mergeCell ref="A2:A4"/>
    <mergeCell ref="B2:B4"/>
    <mergeCell ref="C2:F2"/>
    <mergeCell ref="Q2:Q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akrual rocne</vt:lpstr>
      <vt:lpstr>cash rocne</vt:lpstr>
      <vt:lpstr>sankcie rocne</vt:lpstr>
      <vt:lpstr>cash mesacne</vt:lpstr>
      <vt:lpstr>'akrual rocne'!Oblasť_tlače</vt:lpstr>
      <vt:lpstr>'cash rocne'!Oblasť_tlače</vt:lpstr>
      <vt:lpstr>'sankcie rocne'!Oblasť_tlače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2026-01-07T07:52:12Z</dcterms:created>
  <dcterms:modified xsi:type="dcterms:W3CDTF">2026-01-07T07:52:30Z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2026-01-07T07:52:13Z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2edd1400-a431-43de-bde5-922e1b6eb48a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