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IFP_NEW\1_DANE\1_03_Databazy\02_Danove_prijmy_web\2015\novy_web\"/>
    </mc:Choice>
  </mc:AlternateContent>
  <xr:revisionPtr revIDLastSave="0" documentId="8_{84F6A5C0-3743-4359-A942-D42947ECA4BE}" xr6:coauthVersionLast="47" xr6:coauthVersionMax="47" xr10:uidLastSave="{00000000-0000-0000-0000-000000000000}"/>
  <bookViews>
    <workbookView xWindow="-28920" yWindow="-120" windowWidth="29040" windowHeight="16440" xr2:uid="{5BFF1DED-CEFD-4790-983A-43FCB14A0A97}"/>
  </bookViews>
  <sheets>
    <sheet name="Úvod" sheetId="1" r:id="rId1"/>
    <sheet name="DPH_podane_priznania" sheetId="2" r:id="rId2"/>
    <sheet name="EDS_podane_priznania" sheetId="3" r:id="rId3"/>
    <sheet name="DPH_priznania_kontrolor" sheetId="4" r:id="rId4"/>
    <sheet name="EDS_priznania_kontrolor" sheetId="5" r:id="rId5"/>
    <sheet name="DPH_priznania_mix" sheetId="6" r:id="rId6"/>
    <sheet name="EDS_priznania_mix"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6" i="7" l="1"/>
  <c r="N86" i="7"/>
  <c r="O85" i="7"/>
  <c r="N85" i="7"/>
  <c r="O84" i="7"/>
  <c r="N84" i="7"/>
  <c r="O83" i="7"/>
  <c r="N83" i="7"/>
  <c r="O82" i="7"/>
  <c r="N82" i="7"/>
  <c r="O81" i="7"/>
  <c r="N81" i="7"/>
  <c r="O80" i="7"/>
  <c r="N80" i="7"/>
  <c r="O79" i="7"/>
  <c r="N79" i="7"/>
  <c r="O78" i="7"/>
  <c r="N78" i="7"/>
  <c r="O77" i="7"/>
  <c r="N77" i="7"/>
  <c r="O76" i="7"/>
  <c r="N76" i="7"/>
  <c r="O75" i="7"/>
  <c r="N75" i="7"/>
  <c r="O74" i="7"/>
  <c r="N74" i="7"/>
  <c r="O73" i="7"/>
  <c r="N73" i="7"/>
  <c r="O72" i="7"/>
  <c r="N72" i="7"/>
  <c r="O71" i="7"/>
  <c r="N71" i="7"/>
  <c r="O70" i="7"/>
  <c r="N70" i="7"/>
  <c r="O69" i="7"/>
  <c r="N69" i="7"/>
  <c r="O68" i="7"/>
  <c r="N68" i="7"/>
  <c r="O67" i="7"/>
  <c r="N67" i="7"/>
  <c r="O66" i="7"/>
  <c r="N66" i="7"/>
  <c r="O65" i="7"/>
  <c r="N65" i="7"/>
  <c r="O64" i="7"/>
  <c r="N64" i="7"/>
  <c r="O63" i="7"/>
  <c r="N63" i="7"/>
  <c r="O62" i="7"/>
  <c r="N62" i="7"/>
  <c r="O61" i="7"/>
  <c r="N61" i="7"/>
  <c r="O60" i="7"/>
  <c r="N60" i="7"/>
  <c r="O59" i="7"/>
  <c r="N59" i="7"/>
  <c r="O58" i="7"/>
  <c r="N58" i="7"/>
  <c r="O57" i="7"/>
  <c r="N57" i="7"/>
  <c r="O56" i="7"/>
  <c r="N56" i="7"/>
  <c r="O55" i="7"/>
  <c r="N55" i="7"/>
  <c r="O54" i="7"/>
  <c r="N54" i="7"/>
  <c r="O53" i="7"/>
  <c r="N53" i="7"/>
  <c r="O52" i="7"/>
  <c r="N52" i="7"/>
  <c r="O51" i="7"/>
  <c r="N51" i="7"/>
  <c r="O50" i="7"/>
  <c r="N50" i="7"/>
  <c r="O49" i="7"/>
  <c r="N49" i="7"/>
  <c r="O48" i="7"/>
  <c r="N48" i="7"/>
  <c r="O47" i="7"/>
  <c r="N47" i="7"/>
  <c r="O46" i="7"/>
  <c r="N46" i="7"/>
  <c r="O45" i="7"/>
  <c r="N45" i="7"/>
  <c r="O44" i="7"/>
  <c r="N44" i="7"/>
  <c r="O43" i="7"/>
  <c r="N43" i="7"/>
  <c r="O42" i="7"/>
  <c r="N42" i="7"/>
  <c r="O41" i="7"/>
  <c r="N41" i="7"/>
  <c r="O40" i="7"/>
  <c r="N40" i="7"/>
  <c r="O39" i="7"/>
  <c r="N39" i="7"/>
  <c r="O38" i="7"/>
  <c r="N38" i="7"/>
  <c r="O37" i="7"/>
  <c r="N37" i="7"/>
  <c r="O36" i="7"/>
  <c r="N36" i="7"/>
  <c r="O35" i="7"/>
  <c r="N35" i="7"/>
  <c r="O34" i="7"/>
  <c r="N34" i="7"/>
  <c r="O33" i="7"/>
  <c r="N33" i="7"/>
  <c r="O32" i="7"/>
  <c r="N32" i="7"/>
  <c r="O31" i="7"/>
  <c r="N31" i="7"/>
  <c r="O30" i="7"/>
  <c r="N30" i="7"/>
  <c r="O29" i="7"/>
  <c r="N29" i="7"/>
  <c r="O28" i="7"/>
  <c r="N28" i="7"/>
  <c r="O27" i="7"/>
  <c r="N27" i="7"/>
  <c r="O26" i="7"/>
  <c r="N26" i="7"/>
  <c r="O25" i="7"/>
  <c r="N25" i="7"/>
  <c r="O24" i="7"/>
  <c r="N24" i="7"/>
  <c r="O23" i="7"/>
  <c r="N23" i="7"/>
  <c r="O22" i="7"/>
  <c r="N22" i="7"/>
  <c r="O21" i="7"/>
  <c r="N21" i="7"/>
  <c r="O20" i="7"/>
  <c r="N20" i="7"/>
  <c r="O19" i="7"/>
  <c r="N19" i="7"/>
  <c r="O18" i="7"/>
  <c r="N18" i="7"/>
  <c r="O17" i="7"/>
  <c r="N17" i="7"/>
  <c r="O16" i="7"/>
  <c r="N16" i="7"/>
  <c r="O15" i="7"/>
  <c r="N15" i="7"/>
  <c r="O14" i="7"/>
  <c r="N14" i="7"/>
  <c r="O13" i="7"/>
  <c r="N13" i="7"/>
  <c r="O12" i="7"/>
  <c r="N12" i="7"/>
  <c r="O11" i="7"/>
  <c r="N11" i="7"/>
  <c r="O10" i="7"/>
  <c r="N10" i="7"/>
  <c r="O9" i="7"/>
  <c r="N9" i="7"/>
  <c r="O8" i="7"/>
  <c r="N8" i="7"/>
  <c r="O7" i="7"/>
  <c r="N7" i="7"/>
  <c r="O6" i="7"/>
  <c r="N6" i="7"/>
  <c r="O5" i="7"/>
  <c r="N5" i="7"/>
  <c r="O4" i="7"/>
  <c r="N4" i="7"/>
  <c r="O3" i="7"/>
  <c r="N3" i="7"/>
  <c r="J258" i="6"/>
  <c r="I258" i="6"/>
  <c r="L258" i="6" s="1"/>
  <c r="J257" i="6"/>
  <c r="I257" i="6"/>
  <c r="L257" i="6" s="1"/>
  <c r="L256" i="6"/>
  <c r="J256" i="6"/>
  <c r="I256" i="6"/>
  <c r="J255" i="6"/>
  <c r="I255" i="6"/>
  <c r="L255" i="6" s="1"/>
  <c r="J254" i="6"/>
  <c r="I254" i="6"/>
  <c r="L254" i="6" s="1"/>
  <c r="L253" i="6"/>
  <c r="J253" i="6"/>
  <c r="I253" i="6"/>
  <c r="J252" i="6"/>
  <c r="L252" i="6" s="1"/>
  <c r="I252" i="6"/>
  <c r="J251" i="6"/>
  <c r="I251" i="6"/>
  <c r="L251" i="6" s="1"/>
  <c r="J250" i="6"/>
  <c r="I250" i="6"/>
  <c r="L250" i="6" s="1"/>
  <c r="J249" i="6"/>
  <c r="I249" i="6"/>
  <c r="L249" i="6" s="1"/>
  <c r="J248" i="6"/>
  <c r="L248" i="6" s="1"/>
  <c r="I248" i="6"/>
  <c r="J247" i="6"/>
  <c r="I247" i="6"/>
  <c r="L247" i="6" s="1"/>
  <c r="J246" i="6"/>
  <c r="I246" i="6"/>
  <c r="L246" i="6" s="1"/>
  <c r="L245" i="6"/>
  <c r="J245" i="6"/>
  <c r="I245" i="6"/>
  <c r="J244" i="6"/>
  <c r="L244" i="6" s="1"/>
  <c r="I244" i="6"/>
  <c r="J243" i="6"/>
  <c r="I243" i="6"/>
  <c r="L243" i="6" s="1"/>
  <c r="J242" i="6"/>
  <c r="I242" i="6"/>
  <c r="L242" i="6" s="1"/>
  <c r="J241" i="6"/>
  <c r="I241" i="6"/>
  <c r="L241" i="6" s="1"/>
  <c r="J240" i="6"/>
  <c r="L240" i="6" s="1"/>
  <c r="I240" i="6"/>
  <c r="J239" i="6"/>
  <c r="I239" i="6"/>
  <c r="L239" i="6" s="1"/>
  <c r="J238" i="6"/>
  <c r="I238" i="6"/>
  <c r="L238" i="6" s="1"/>
  <c r="L237" i="6"/>
  <c r="J237" i="6"/>
  <c r="I237" i="6"/>
  <c r="J236" i="6"/>
  <c r="L236" i="6" s="1"/>
  <c r="I236" i="6"/>
  <c r="J235" i="6"/>
  <c r="I235" i="6"/>
  <c r="J234" i="6"/>
  <c r="I234" i="6"/>
  <c r="L234" i="6" s="1"/>
  <c r="K233" i="6"/>
  <c r="J233" i="6"/>
  <c r="I233" i="6"/>
  <c r="L233" i="6" s="1"/>
  <c r="L232" i="6"/>
  <c r="J232" i="6"/>
  <c r="I232" i="6"/>
  <c r="J231" i="6"/>
  <c r="L231" i="6" s="1"/>
  <c r="I231" i="6"/>
  <c r="J230" i="6"/>
  <c r="I230" i="6"/>
  <c r="L230" i="6" s="1"/>
  <c r="J229" i="6"/>
  <c r="L229" i="6" s="1"/>
  <c r="I229" i="6"/>
  <c r="J228" i="6"/>
  <c r="I228" i="6"/>
  <c r="L228" i="6" s="1"/>
  <c r="J227" i="6"/>
  <c r="L227" i="6" s="1"/>
  <c r="I227" i="6"/>
  <c r="J226" i="6"/>
  <c r="I226" i="6"/>
  <c r="L226" i="6" s="1"/>
  <c r="J225" i="6"/>
  <c r="I225" i="6"/>
  <c r="L225" i="6" s="1"/>
  <c r="L224" i="6"/>
  <c r="J224" i="6"/>
  <c r="I224" i="6"/>
  <c r="J223" i="6"/>
  <c r="L223" i="6" s="1"/>
  <c r="I223" i="6"/>
  <c r="J222" i="6"/>
  <c r="I222" i="6"/>
  <c r="L222" i="6" s="1"/>
  <c r="J221" i="6"/>
  <c r="I221" i="6"/>
  <c r="L221" i="6" s="1"/>
  <c r="J220" i="6"/>
  <c r="I220" i="6"/>
  <c r="L220" i="6" s="1"/>
  <c r="J219" i="6"/>
  <c r="L219" i="6" s="1"/>
  <c r="I219" i="6"/>
  <c r="J218" i="6"/>
  <c r="I218" i="6"/>
  <c r="L218" i="6" s="1"/>
  <c r="J217" i="6"/>
  <c r="I217" i="6"/>
  <c r="L217" i="6" s="1"/>
  <c r="L216" i="6"/>
  <c r="J216" i="6"/>
  <c r="I216" i="6"/>
  <c r="J215" i="6"/>
  <c r="L215" i="6" s="1"/>
  <c r="I215" i="6"/>
  <c r="J214" i="6"/>
  <c r="I214" i="6"/>
  <c r="J213" i="6"/>
  <c r="I213" i="6"/>
  <c r="L213" i="6" s="1"/>
  <c r="J212" i="6"/>
  <c r="I212" i="6"/>
  <c r="L212" i="6" s="1"/>
  <c r="J211" i="6"/>
  <c r="L211" i="6" s="1"/>
  <c r="I211" i="6"/>
  <c r="L210" i="6"/>
  <c r="J210" i="6"/>
  <c r="I210" i="6"/>
  <c r="J209" i="6"/>
  <c r="I209" i="6"/>
  <c r="L209" i="6" s="1"/>
  <c r="J208" i="6"/>
  <c r="K207" i="6"/>
  <c r="J207" i="6"/>
  <c r="F207" i="6"/>
  <c r="B207" i="6"/>
  <c r="I208" i="6" s="1"/>
  <c r="L208" i="6" s="1"/>
  <c r="K206" i="6"/>
  <c r="J206" i="6"/>
  <c r="B206" i="6"/>
  <c r="I207" i="6" s="1"/>
  <c r="L207" i="6" s="1"/>
  <c r="K205" i="6"/>
  <c r="J205" i="6"/>
  <c r="B205" i="6"/>
  <c r="I206" i="6" s="1"/>
  <c r="L206" i="6" s="1"/>
  <c r="K204" i="6"/>
  <c r="J204" i="6"/>
  <c r="F204" i="6"/>
  <c r="B204" i="6"/>
  <c r="I205" i="6" s="1"/>
  <c r="K203" i="6"/>
  <c r="J203" i="6"/>
  <c r="I203" i="6"/>
  <c r="L203" i="6" s="1"/>
  <c r="B203" i="6"/>
  <c r="I204" i="6" s="1"/>
  <c r="L204" i="6" s="1"/>
  <c r="J202" i="6"/>
  <c r="B202" i="6"/>
  <c r="K201" i="6"/>
  <c r="J201" i="6"/>
  <c r="F201" i="6"/>
  <c r="B201" i="6"/>
  <c r="I202" i="6" s="1"/>
  <c r="L202" i="6" s="1"/>
  <c r="K200" i="6"/>
  <c r="J200" i="6"/>
  <c r="B200" i="6"/>
  <c r="I201" i="6" s="1"/>
  <c r="L201" i="6" s="1"/>
  <c r="J199" i="6"/>
  <c r="I199" i="6"/>
  <c r="L199" i="6" s="1"/>
  <c r="B199" i="6"/>
  <c r="I200" i="6" s="1"/>
  <c r="L200" i="6" s="1"/>
  <c r="J198" i="6"/>
  <c r="I198" i="6"/>
  <c r="L198" i="6" s="1"/>
  <c r="F198" i="6"/>
  <c r="B198" i="6"/>
  <c r="J197" i="6"/>
  <c r="I197" i="6"/>
  <c r="L197" i="6" s="1"/>
  <c r="B197" i="6"/>
  <c r="J196" i="6"/>
  <c r="I196" i="6"/>
  <c r="L196" i="6" s="1"/>
  <c r="B196" i="6"/>
  <c r="J195" i="6"/>
  <c r="I195" i="6"/>
  <c r="L195" i="6" s="1"/>
  <c r="F195" i="6"/>
  <c r="B195" i="6"/>
  <c r="J194" i="6"/>
  <c r="B194" i="6"/>
  <c r="L193" i="6"/>
  <c r="J193" i="6"/>
  <c r="B193" i="6"/>
  <c r="I194" i="6" s="1"/>
  <c r="L194" i="6" s="1"/>
  <c r="J192" i="6"/>
  <c r="F192" i="6"/>
  <c r="B192" i="6"/>
  <c r="I193" i="6" s="1"/>
  <c r="L191" i="6"/>
  <c r="J191" i="6"/>
  <c r="B191" i="6"/>
  <c r="I192" i="6" s="1"/>
  <c r="L192" i="6" s="1"/>
  <c r="A191" i="6"/>
  <c r="J190" i="6"/>
  <c r="I190" i="6"/>
  <c r="L190" i="6" s="1"/>
  <c r="B190" i="6"/>
  <c r="I191" i="6" s="1"/>
  <c r="J189" i="6"/>
  <c r="F189" i="6"/>
  <c r="B189" i="6"/>
  <c r="A189" i="6"/>
  <c r="J188" i="6"/>
  <c r="L188" i="6" s="1"/>
  <c r="B188" i="6"/>
  <c r="I189" i="6" s="1"/>
  <c r="L189" i="6" s="1"/>
  <c r="J187" i="6"/>
  <c r="B187" i="6"/>
  <c r="I188" i="6" s="1"/>
  <c r="J186" i="6"/>
  <c r="L186" i="6" s="1"/>
  <c r="F186" i="6"/>
  <c r="B186" i="6"/>
  <c r="I187" i="6" s="1"/>
  <c r="L187" i="6" s="1"/>
  <c r="J185" i="6"/>
  <c r="I185" i="6"/>
  <c r="L185" i="6" s="1"/>
  <c r="B185" i="6"/>
  <c r="I186" i="6" s="1"/>
  <c r="J184" i="6"/>
  <c r="B184" i="6"/>
  <c r="J183" i="6"/>
  <c r="I183" i="6"/>
  <c r="L183" i="6" s="1"/>
  <c r="F183" i="6"/>
  <c r="I184" i="6" s="1"/>
  <c r="L184" i="6" s="1"/>
  <c r="B183" i="6"/>
  <c r="J182" i="6"/>
  <c r="I182" i="6"/>
  <c r="L182" i="6" s="1"/>
  <c r="B182" i="6"/>
  <c r="J181" i="6"/>
  <c r="I181" i="6"/>
  <c r="L181" i="6" s="1"/>
  <c r="B181" i="6"/>
  <c r="J180" i="6"/>
  <c r="I180" i="6"/>
  <c r="L180" i="6" s="1"/>
  <c r="F180" i="6"/>
  <c r="B180" i="6"/>
  <c r="J179" i="6"/>
  <c r="B179" i="6"/>
  <c r="J178" i="6"/>
  <c r="B178" i="6"/>
  <c r="I179" i="6" s="1"/>
  <c r="L179" i="6" s="1"/>
  <c r="J177" i="6"/>
  <c r="F177" i="6"/>
  <c r="B177" i="6"/>
  <c r="I178" i="6" s="1"/>
  <c r="L178" i="6" s="1"/>
  <c r="J176" i="6"/>
  <c r="B176" i="6"/>
  <c r="I177" i="6" s="1"/>
  <c r="L177" i="6" s="1"/>
  <c r="L175" i="6"/>
  <c r="J175" i="6"/>
  <c r="B175" i="6"/>
  <c r="I176" i="6" s="1"/>
  <c r="L176" i="6" s="1"/>
  <c r="J174" i="6"/>
  <c r="F174" i="6"/>
  <c r="B174" i="6"/>
  <c r="I175" i="6" s="1"/>
  <c r="J173" i="6"/>
  <c r="B173" i="6"/>
  <c r="I174" i="6" s="1"/>
  <c r="L174" i="6" s="1"/>
  <c r="J172" i="6"/>
  <c r="I172" i="6"/>
  <c r="L172" i="6" s="1"/>
  <c r="B172" i="6"/>
  <c r="I173" i="6" s="1"/>
  <c r="L173" i="6" s="1"/>
  <c r="J171" i="6"/>
  <c r="I171" i="6"/>
  <c r="L171" i="6" s="1"/>
  <c r="L170" i="6"/>
  <c r="J170" i="6"/>
  <c r="I170" i="6"/>
  <c r="L169" i="6"/>
  <c r="J169" i="6"/>
  <c r="I169" i="6"/>
  <c r="J168" i="6"/>
  <c r="I168" i="6"/>
  <c r="L168" i="6" s="1"/>
  <c r="J167" i="6"/>
  <c r="I167" i="6"/>
  <c r="L167" i="6" s="1"/>
  <c r="L166" i="6"/>
  <c r="J166" i="6"/>
  <c r="I166" i="6"/>
  <c r="J165" i="6"/>
  <c r="L165" i="6" s="1"/>
  <c r="I165" i="6"/>
  <c r="J164" i="6"/>
  <c r="I164" i="6"/>
  <c r="L164" i="6" s="1"/>
  <c r="J163" i="6"/>
  <c r="I163" i="6"/>
  <c r="L163" i="6" s="1"/>
  <c r="L162" i="6"/>
  <c r="J162" i="6"/>
  <c r="I162" i="6"/>
  <c r="L161" i="6"/>
  <c r="J161" i="6"/>
  <c r="I161" i="6"/>
  <c r="J160" i="6"/>
  <c r="I160" i="6"/>
  <c r="L160" i="6" s="1"/>
  <c r="J159" i="6"/>
  <c r="I159" i="6"/>
  <c r="L159" i="6" s="1"/>
  <c r="L158" i="6"/>
  <c r="J158" i="6"/>
  <c r="I158" i="6"/>
  <c r="J157" i="6"/>
  <c r="L157" i="6" s="1"/>
  <c r="I157" i="6"/>
  <c r="J156" i="6"/>
  <c r="I156" i="6"/>
  <c r="L156" i="6" s="1"/>
  <c r="J155" i="6"/>
  <c r="I155" i="6"/>
  <c r="L155" i="6" s="1"/>
  <c r="L154" i="6"/>
  <c r="J154" i="6"/>
  <c r="I154" i="6"/>
  <c r="J153" i="6"/>
  <c r="L153" i="6" s="1"/>
  <c r="I153" i="6"/>
  <c r="J152" i="6"/>
  <c r="I152" i="6"/>
  <c r="L152" i="6" s="1"/>
  <c r="J151" i="6"/>
  <c r="I151" i="6"/>
  <c r="L151" i="6" s="1"/>
  <c r="L150" i="6"/>
  <c r="J150" i="6"/>
  <c r="I150" i="6"/>
  <c r="J149" i="6"/>
  <c r="L149" i="6" s="1"/>
  <c r="I149" i="6"/>
  <c r="J148" i="6"/>
  <c r="I148" i="6"/>
  <c r="L148" i="6" s="1"/>
  <c r="J147" i="6"/>
  <c r="I147" i="6"/>
  <c r="L147" i="6" s="1"/>
  <c r="L146" i="6"/>
  <c r="J146" i="6"/>
  <c r="I146" i="6"/>
  <c r="J145" i="6"/>
  <c r="L145" i="6" s="1"/>
  <c r="I145" i="6"/>
  <c r="J144" i="6"/>
  <c r="I144" i="6"/>
  <c r="L144" i="6" s="1"/>
  <c r="J143" i="6"/>
  <c r="I143" i="6"/>
  <c r="L143" i="6" s="1"/>
  <c r="L142" i="6"/>
  <c r="J142" i="6"/>
  <c r="I142" i="6"/>
  <c r="J141" i="6"/>
  <c r="L141" i="6" s="1"/>
  <c r="I141" i="6"/>
  <c r="J140" i="6"/>
  <c r="I140" i="6"/>
  <c r="L140" i="6" s="1"/>
  <c r="J139" i="6"/>
  <c r="I139" i="6"/>
  <c r="L139" i="6" s="1"/>
  <c r="L138" i="6"/>
  <c r="J138" i="6"/>
  <c r="I138" i="6"/>
  <c r="J137" i="6"/>
  <c r="L137" i="6" s="1"/>
  <c r="I137" i="6"/>
  <c r="J136" i="6"/>
  <c r="I136" i="6"/>
  <c r="L136" i="6" s="1"/>
  <c r="J135" i="6"/>
  <c r="I135" i="6"/>
  <c r="L135" i="6" s="1"/>
  <c r="L134" i="6"/>
  <c r="J134" i="6"/>
  <c r="I134" i="6"/>
  <c r="J133" i="6"/>
  <c r="L133" i="6" s="1"/>
  <c r="I133" i="6"/>
  <c r="J132" i="6"/>
  <c r="I132" i="6"/>
  <c r="J131" i="6"/>
  <c r="I131" i="6"/>
  <c r="L131" i="6" s="1"/>
  <c r="L130" i="6"/>
  <c r="J130" i="6"/>
  <c r="I130" i="6"/>
  <c r="J129" i="6"/>
  <c r="L129" i="6" s="1"/>
  <c r="I129" i="6"/>
  <c r="J128" i="6"/>
  <c r="I128" i="6"/>
  <c r="L128" i="6" s="1"/>
  <c r="J127" i="6"/>
  <c r="I127" i="6"/>
  <c r="L127" i="6" s="1"/>
  <c r="L126" i="6"/>
  <c r="J126" i="6"/>
  <c r="I126" i="6"/>
  <c r="J125" i="6"/>
  <c r="L125" i="6" s="1"/>
  <c r="I125" i="6"/>
  <c r="J124" i="6"/>
  <c r="I124" i="6"/>
  <c r="J123" i="6"/>
  <c r="I123" i="6"/>
  <c r="L123" i="6" s="1"/>
  <c r="L122" i="6"/>
  <c r="J122" i="6"/>
  <c r="I122" i="6"/>
  <c r="J121" i="6"/>
  <c r="L121" i="6" s="1"/>
  <c r="I121" i="6"/>
  <c r="J120" i="6"/>
  <c r="I120" i="6"/>
  <c r="L120" i="6" s="1"/>
  <c r="J119" i="6"/>
  <c r="I119" i="6"/>
  <c r="L119" i="6" s="1"/>
  <c r="L118" i="6"/>
  <c r="J118" i="6"/>
  <c r="I118" i="6"/>
  <c r="J117" i="6"/>
  <c r="I117" i="6"/>
  <c r="L117" i="6" s="1"/>
  <c r="J116" i="6"/>
  <c r="I116" i="6"/>
  <c r="L116" i="6" s="1"/>
  <c r="J115" i="6"/>
  <c r="I115" i="6"/>
  <c r="L115" i="6" s="1"/>
  <c r="L114" i="6"/>
  <c r="J114" i="6"/>
  <c r="I114" i="6"/>
  <c r="J113" i="6"/>
  <c r="L113" i="6" s="1"/>
  <c r="I113" i="6"/>
  <c r="J112" i="6"/>
  <c r="I112" i="6"/>
  <c r="L112" i="6" s="1"/>
  <c r="J111" i="6"/>
  <c r="I111" i="6"/>
  <c r="L111" i="6" s="1"/>
  <c r="L110" i="6"/>
  <c r="J110" i="6"/>
  <c r="I110" i="6"/>
  <c r="J109" i="6"/>
  <c r="I109" i="6"/>
  <c r="L109" i="6" s="1"/>
  <c r="J108" i="6"/>
  <c r="I108" i="6"/>
  <c r="L108" i="6" s="1"/>
  <c r="J107" i="6"/>
  <c r="I107" i="6"/>
  <c r="L107" i="6" s="1"/>
  <c r="L106" i="6"/>
  <c r="J106" i="6"/>
  <c r="I106" i="6"/>
  <c r="L105" i="6"/>
  <c r="J105" i="6"/>
  <c r="I105" i="6"/>
  <c r="J104" i="6"/>
  <c r="I104" i="6"/>
  <c r="L104" i="6" s="1"/>
  <c r="J103" i="6"/>
  <c r="I103" i="6"/>
  <c r="L103" i="6" s="1"/>
  <c r="L102" i="6"/>
  <c r="J102" i="6"/>
  <c r="I102" i="6"/>
  <c r="J101" i="6"/>
  <c r="L101" i="6" s="1"/>
  <c r="I101" i="6"/>
  <c r="J100" i="6"/>
  <c r="I100" i="6"/>
  <c r="L100" i="6" s="1"/>
  <c r="J99" i="6"/>
  <c r="I99" i="6"/>
  <c r="L99" i="6" s="1"/>
  <c r="L98" i="6"/>
  <c r="J98" i="6"/>
  <c r="I98" i="6"/>
  <c r="L97" i="6"/>
  <c r="J97" i="6"/>
  <c r="I97" i="6"/>
  <c r="J96" i="6"/>
  <c r="I96" i="6"/>
  <c r="L96" i="6" s="1"/>
  <c r="J95" i="6"/>
  <c r="I95" i="6"/>
  <c r="L95" i="6" s="1"/>
  <c r="L94" i="6"/>
  <c r="J94" i="6"/>
  <c r="I94" i="6"/>
  <c r="J93" i="6"/>
  <c r="L93" i="6" s="1"/>
  <c r="I93" i="6"/>
  <c r="J92" i="6"/>
  <c r="I92" i="6"/>
  <c r="L92" i="6" s="1"/>
  <c r="J91" i="6"/>
  <c r="I91" i="6"/>
  <c r="L91" i="6" s="1"/>
  <c r="J90" i="6"/>
  <c r="L90" i="6" s="1"/>
  <c r="I90" i="6"/>
  <c r="J89" i="6"/>
  <c r="L89" i="6" s="1"/>
  <c r="I89" i="6"/>
  <c r="J88" i="6"/>
  <c r="I88" i="6"/>
  <c r="L88" i="6" s="1"/>
  <c r="J87" i="6"/>
  <c r="I87" i="6"/>
  <c r="L87" i="6" s="1"/>
  <c r="L86" i="6"/>
  <c r="J86" i="6"/>
  <c r="I86" i="6"/>
  <c r="J85" i="6"/>
  <c r="I85" i="6"/>
  <c r="L85" i="6" s="1"/>
  <c r="J84" i="6"/>
  <c r="I84" i="6"/>
  <c r="L84" i="6" s="1"/>
  <c r="J83" i="6"/>
  <c r="I83" i="6"/>
  <c r="L83" i="6" s="1"/>
  <c r="J82" i="6"/>
  <c r="L82" i="6" s="1"/>
  <c r="I82" i="6"/>
  <c r="J81" i="6"/>
  <c r="L81" i="6" s="1"/>
  <c r="I81" i="6"/>
  <c r="J80" i="6"/>
  <c r="I80" i="6"/>
  <c r="L80" i="6" s="1"/>
  <c r="J79" i="6"/>
  <c r="I79" i="6"/>
  <c r="L79" i="6" s="1"/>
  <c r="L78" i="6"/>
  <c r="J78" i="6"/>
  <c r="I78" i="6"/>
  <c r="J77" i="6"/>
  <c r="I77" i="6"/>
  <c r="L77" i="6" s="1"/>
  <c r="J76" i="6"/>
  <c r="I76" i="6"/>
  <c r="J75" i="6"/>
  <c r="I75" i="6"/>
  <c r="L75" i="6" s="1"/>
  <c r="J74" i="6"/>
  <c r="L74" i="6" s="1"/>
  <c r="I74" i="6"/>
  <c r="J73" i="6"/>
  <c r="L73" i="6" s="1"/>
  <c r="I73" i="6"/>
  <c r="J72" i="6"/>
  <c r="I72" i="6"/>
  <c r="L72" i="6" s="1"/>
  <c r="J71" i="6"/>
  <c r="I71" i="6"/>
  <c r="L71" i="6" s="1"/>
  <c r="L70" i="6"/>
  <c r="J70" i="6"/>
  <c r="I70" i="6"/>
  <c r="J69" i="6"/>
  <c r="I69" i="6"/>
  <c r="L69" i="6" s="1"/>
  <c r="J68" i="6"/>
  <c r="I68" i="6"/>
  <c r="J67" i="6"/>
  <c r="I67" i="6"/>
  <c r="L67" i="6" s="1"/>
  <c r="L66" i="6"/>
  <c r="J66" i="6"/>
  <c r="I66" i="6"/>
  <c r="J65" i="6"/>
  <c r="L65" i="6" s="1"/>
  <c r="I65" i="6"/>
  <c r="J64" i="6"/>
  <c r="I64" i="6"/>
  <c r="L64" i="6" s="1"/>
  <c r="O86" i="5"/>
  <c r="N86" i="5"/>
  <c r="O85" i="5"/>
  <c r="N85" i="5"/>
  <c r="O84" i="5"/>
  <c r="N84" i="5"/>
  <c r="O83" i="5"/>
  <c r="N83" i="5"/>
  <c r="O82" i="5"/>
  <c r="N82" i="5"/>
  <c r="O81" i="5"/>
  <c r="N81" i="5"/>
  <c r="O80" i="5"/>
  <c r="N80" i="5"/>
  <c r="O79" i="5"/>
  <c r="N79" i="5"/>
  <c r="O78" i="5"/>
  <c r="N78" i="5"/>
  <c r="O77" i="5"/>
  <c r="N77" i="5"/>
  <c r="O76" i="5"/>
  <c r="N76" i="5"/>
  <c r="O75" i="5"/>
  <c r="N75" i="5"/>
  <c r="O74" i="5"/>
  <c r="N74" i="5"/>
  <c r="O73" i="5"/>
  <c r="N73" i="5"/>
  <c r="O72" i="5"/>
  <c r="N72" i="5"/>
  <c r="O71" i="5"/>
  <c r="N71" i="5"/>
  <c r="O70" i="5"/>
  <c r="N70" i="5"/>
  <c r="O69" i="5"/>
  <c r="N69" i="5"/>
  <c r="O68" i="5"/>
  <c r="N68" i="5"/>
  <c r="O67" i="5"/>
  <c r="N67" i="5"/>
  <c r="O66" i="5"/>
  <c r="N66" i="5"/>
  <c r="O65" i="5"/>
  <c r="N65" i="5"/>
  <c r="O64" i="5"/>
  <c r="N64" i="5"/>
  <c r="O63" i="5"/>
  <c r="N63" i="5"/>
  <c r="O62" i="5"/>
  <c r="N62" i="5"/>
  <c r="O61" i="5"/>
  <c r="N61" i="5"/>
  <c r="O60" i="5"/>
  <c r="N60" i="5"/>
  <c r="O59" i="5"/>
  <c r="N59" i="5"/>
  <c r="O58" i="5"/>
  <c r="N58" i="5"/>
  <c r="O57" i="5"/>
  <c r="N57" i="5"/>
  <c r="O56" i="5"/>
  <c r="N56" i="5"/>
  <c r="O55" i="5"/>
  <c r="N55" i="5"/>
  <c r="O54" i="5"/>
  <c r="N54" i="5"/>
  <c r="O53" i="5"/>
  <c r="N53" i="5"/>
  <c r="O52" i="5"/>
  <c r="N52" i="5"/>
  <c r="O51" i="5"/>
  <c r="N51" i="5"/>
  <c r="O50" i="5"/>
  <c r="N50" i="5"/>
  <c r="O49" i="5"/>
  <c r="N49" i="5"/>
  <c r="O48" i="5"/>
  <c r="N48" i="5"/>
  <c r="O47" i="5"/>
  <c r="N47" i="5"/>
  <c r="O46" i="5"/>
  <c r="N46" i="5"/>
  <c r="O45" i="5"/>
  <c r="N45" i="5"/>
  <c r="O44" i="5"/>
  <c r="N44" i="5"/>
  <c r="O43" i="5"/>
  <c r="N43" i="5"/>
  <c r="O42" i="5"/>
  <c r="N42" i="5"/>
  <c r="O41" i="5"/>
  <c r="N41" i="5"/>
  <c r="O40" i="5"/>
  <c r="N40" i="5"/>
  <c r="O39" i="5"/>
  <c r="N39" i="5"/>
  <c r="O38" i="5"/>
  <c r="N38" i="5"/>
  <c r="O37" i="5"/>
  <c r="N37" i="5"/>
  <c r="O36" i="5"/>
  <c r="N36" i="5"/>
  <c r="O35" i="5"/>
  <c r="N35" i="5"/>
  <c r="O34" i="5"/>
  <c r="N34" i="5"/>
  <c r="O33" i="5"/>
  <c r="N33" i="5"/>
  <c r="O32" i="5"/>
  <c r="N32" i="5"/>
  <c r="O31" i="5"/>
  <c r="N31" i="5"/>
  <c r="O30" i="5"/>
  <c r="N30" i="5"/>
  <c r="O29" i="5"/>
  <c r="N29" i="5"/>
  <c r="O28" i="5"/>
  <c r="N28" i="5"/>
  <c r="O27" i="5"/>
  <c r="N27" i="5"/>
  <c r="O26" i="5"/>
  <c r="N26" i="5"/>
  <c r="O25" i="5"/>
  <c r="N25" i="5"/>
  <c r="O24" i="5"/>
  <c r="N24" i="5"/>
  <c r="O23" i="5"/>
  <c r="N23" i="5"/>
  <c r="O22" i="5"/>
  <c r="N22" i="5"/>
  <c r="O21" i="5"/>
  <c r="N21" i="5"/>
  <c r="O20" i="5"/>
  <c r="N20" i="5"/>
  <c r="O19" i="5"/>
  <c r="N19" i="5"/>
  <c r="O18" i="5"/>
  <c r="N18" i="5"/>
  <c r="O17" i="5"/>
  <c r="N17" i="5"/>
  <c r="O16" i="5"/>
  <c r="N16" i="5"/>
  <c r="O15" i="5"/>
  <c r="N15" i="5"/>
  <c r="O14" i="5"/>
  <c r="N14" i="5"/>
  <c r="O13" i="5"/>
  <c r="N13" i="5"/>
  <c r="O12" i="5"/>
  <c r="N12" i="5"/>
  <c r="O11" i="5"/>
  <c r="N11" i="5"/>
  <c r="O10" i="5"/>
  <c r="N10" i="5"/>
  <c r="O9" i="5"/>
  <c r="N9" i="5"/>
  <c r="O8" i="5"/>
  <c r="N8" i="5"/>
  <c r="O7" i="5"/>
  <c r="N7" i="5"/>
  <c r="O6" i="5"/>
  <c r="N6" i="5"/>
  <c r="O5" i="5"/>
  <c r="N5" i="5"/>
  <c r="O4" i="5"/>
  <c r="N4" i="5"/>
  <c r="O3" i="5"/>
  <c r="N3" i="5"/>
  <c r="J258" i="4"/>
  <c r="I258" i="4"/>
  <c r="L258" i="4" s="1"/>
  <c r="L257" i="4"/>
  <c r="J257" i="4"/>
  <c r="I257" i="4"/>
  <c r="J256" i="4"/>
  <c r="L256" i="4" s="1"/>
  <c r="I256" i="4"/>
  <c r="J255" i="4"/>
  <c r="I255" i="4"/>
  <c r="J254" i="4"/>
  <c r="L254" i="4" s="1"/>
  <c r="I254" i="4"/>
  <c r="L253" i="4"/>
  <c r="J253" i="4"/>
  <c r="I253" i="4"/>
  <c r="J252" i="4"/>
  <c r="L252" i="4" s="1"/>
  <c r="I252" i="4"/>
  <c r="J251" i="4"/>
  <c r="I251" i="4"/>
  <c r="L251" i="4" s="1"/>
  <c r="J250" i="4"/>
  <c r="I250" i="4"/>
  <c r="L250" i="4" s="1"/>
  <c r="L249" i="4"/>
  <c r="J249" i="4"/>
  <c r="I249" i="4"/>
  <c r="J248" i="4"/>
  <c r="L248" i="4" s="1"/>
  <c r="I248" i="4"/>
  <c r="J247" i="4"/>
  <c r="I247" i="4"/>
  <c r="J246" i="4"/>
  <c r="L246" i="4" s="1"/>
  <c r="I246" i="4"/>
  <c r="L245" i="4"/>
  <c r="J245" i="4"/>
  <c r="I245" i="4"/>
  <c r="J244" i="4"/>
  <c r="L244" i="4" s="1"/>
  <c r="I244" i="4"/>
  <c r="J243" i="4"/>
  <c r="I243" i="4"/>
  <c r="L243" i="4" s="1"/>
  <c r="J242" i="4"/>
  <c r="I242" i="4"/>
  <c r="L242" i="4" s="1"/>
  <c r="L241" i="4"/>
  <c r="J241" i="4"/>
  <c r="I241" i="4"/>
  <c r="J240" i="4"/>
  <c r="L240" i="4" s="1"/>
  <c r="I240" i="4"/>
  <c r="J239" i="4"/>
  <c r="I239" i="4"/>
  <c r="L239" i="4" s="1"/>
  <c r="J238" i="4"/>
  <c r="L238" i="4" s="1"/>
  <c r="I238" i="4"/>
  <c r="L237" i="4"/>
  <c r="J237" i="4"/>
  <c r="I237" i="4"/>
  <c r="J236" i="4"/>
  <c r="L236" i="4" s="1"/>
  <c r="I236" i="4"/>
  <c r="J235" i="4"/>
  <c r="I235" i="4"/>
  <c r="L235" i="4" s="1"/>
  <c r="J234" i="4"/>
  <c r="I234" i="4"/>
  <c r="L234" i="4" s="1"/>
  <c r="L233" i="4"/>
  <c r="J233" i="4"/>
  <c r="I233" i="4"/>
  <c r="J232" i="4"/>
  <c r="L232" i="4" s="1"/>
  <c r="I232" i="4"/>
  <c r="J231" i="4"/>
  <c r="I231" i="4"/>
  <c r="L231" i="4" s="1"/>
  <c r="J230" i="4"/>
  <c r="I230" i="4"/>
  <c r="L230" i="4" s="1"/>
  <c r="L229" i="4"/>
  <c r="J229" i="4"/>
  <c r="I229" i="4"/>
  <c r="L228" i="4"/>
  <c r="J228" i="4"/>
  <c r="I228" i="4"/>
  <c r="J227" i="4"/>
  <c r="I227" i="4"/>
  <c r="L227" i="4" s="1"/>
  <c r="J226" i="4"/>
  <c r="I226" i="4"/>
  <c r="L226" i="4" s="1"/>
  <c r="L225" i="4"/>
  <c r="J225" i="4"/>
  <c r="I225" i="4"/>
  <c r="J224" i="4"/>
  <c r="L224" i="4" s="1"/>
  <c r="I224" i="4"/>
  <c r="J223" i="4"/>
  <c r="I223" i="4"/>
  <c r="J222" i="4"/>
  <c r="I222" i="4"/>
  <c r="L222" i="4" s="1"/>
  <c r="L221" i="4"/>
  <c r="J221" i="4"/>
  <c r="I221" i="4"/>
  <c r="L220" i="4"/>
  <c r="J220" i="4"/>
  <c r="I220" i="4"/>
  <c r="J219" i="4"/>
  <c r="I219" i="4"/>
  <c r="L219" i="4" s="1"/>
  <c r="J218" i="4"/>
  <c r="I218" i="4"/>
  <c r="L218" i="4" s="1"/>
  <c r="L217" i="4"/>
  <c r="J217" i="4"/>
  <c r="I217" i="4"/>
  <c r="J216" i="4"/>
  <c r="L216" i="4" s="1"/>
  <c r="I216" i="4"/>
  <c r="J215" i="4"/>
  <c r="I215" i="4"/>
  <c r="L215" i="4" s="1"/>
  <c r="J214" i="4"/>
  <c r="I214" i="4"/>
  <c r="L214" i="4" s="1"/>
  <c r="L213" i="4"/>
  <c r="J213" i="4"/>
  <c r="I213" i="4"/>
  <c r="J212" i="4"/>
  <c r="L212" i="4" s="1"/>
  <c r="I212" i="4"/>
  <c r="J211" i="4"/>
  <c r="I211" i="4"/>
  <c r="L211" i="4" s="1"/>
  <c r="J210" i="4"/>
  <c r="I210" i="4"/>
  <c r="L210" i="4" s="1"/>
  <c r="L209" i="4"/>
  <c r="J209" i="4"/>
  <c r="I209" i="4"/>
  <c r="J208" i="4"/>
  <c r="L208" i="4" s="1"/>
  <c r="I208" i="4"/>
  <c r="K207" i="4"/>
  <c r="J207" i="4"/>
  <c r="I207" i="4"/>
  <c r="K206" i="4"/>
  <c r="J206" i="4"/>
  <c r="I206" i="4"/>
  <c r="L206" i="4" s="1"/>
  <c r="K205" i="4"/>
  <c r="J205" i="4"/>
  <c r="I205" i="4"/>
  <c r="K204" i="4"/>
  <c r="J204" i="4"/>
  <c r="I204" i="4"/>
  <c r="L204" i="4" s="1"/>
  <c r="K203" i="4"/>
  <c r="J203" i="4"/>
  <c r="I203" i="4"/>
  <c r="L203" i="4" s="1"/>
  <c r="J202" i="4"/>
  <c r="I202" i="4"/>
  <c r="L202" i="4" s="1"/>
  <c r="K201" i="4"/>
  <c r="J201" i="4"/>
  <c r="I201" i="4"/>
  <c r="J200" i="4"/>
  <c r="I200" i="4"/>
  <c r="L200" i="4" s="1"/>
  <c r="L199" i="4"/>
  <c r="J199" i="4"/>
  <c r="I199" i="4"/>
  <c r="L198" i="4"/>
  <c r="J198" i="4"/>
  <c r="I198" i="4"/>
  <c r="J197" i="4"/>
  <c r="I197" i="4"/>
  <c r="L197" i="4" s="1"/>
  <c r="J196" i="4"/>
  <c r="I196" i="4"/>
  <c r="L196" i="4" s="1"/>
  <c r="L195" i="4"/>
  <c r="J195" i="4"/>
  <c r="I195" i="4"/>
  <c r="J194" i="4"/>
  <c r="L194" i="4" s="1"/>
  <c r="I194" i="4"/>
  <c r="J193" i="4"/>
  <c r="I193" i="4"/>
  <c r="L193" i="4" s="1"/>
  <c r="J192" i="4"/>
  <c r="I192" i="4"/>
  <c r="L192" i="4" s="1"/>
  <c r="L191" i="4"/>
  <c r="J191" i="4"/>
  <c r="I191" i="4"/>
  <c r="A191" i="4"/>
  <c r="L190" i="4"/>
  <c r="J190" i="4"/>
  <c r="I190" i="4"/>
  <c r="J189" i="4"/>
  <c r="L189" i="4" s="1"/>
  <c r="I189" i="4"/>
  <c r="A189" i="4"/>
  <c r="J188" i="4"/>
  <c r="L188" i="4" s="1"/>
  <c r="I188" i="4"/>
  <c r="J187" i="4"/>
  <c r="I187" i="4"/>
  <c r="L187" i="4" s="1"/>
  <c r="A187" i="4"/>
  <c r="J186" i="4"/>
  <c r="I186" i="4"/>
  <c r="A186" i="4"/>
  <c r="A186" i="6" s="1"/>
  <c r="J185" i="4"/>
  <c r="I185" i="4"/>
  <c r="L185" i="4" s="1"/>
  <c r="J184" i="4"/>
  <c r="I184" i="4"/>
  <c r="L184" i="4" s="1"/>
  <c r="L183" i="4"/>
  <c r="J183" i="4"/>
  <c r="I183" i="4"/>
  <c r="J182" i="4"/>
  <c r="L182" i="4" s="1"/>
  <c r="I182" i="4"/>
  <c r="J181" i="4"/>
  <c r="I181" i="4"/>
  <c r="L181" i="4" s="1"/>
  <c r="J180" i="4"/>
  <c r="I180" i="4"/>
  <c r="L180" i="4" s="1"/>
  <c r="L179" i="4"/>
  <c r="J179" i="4"/>
  <c r="I179" i="4"/>
  <c r="J178" i="4"/>
  <c r="L178" i="4" s="1"/>
  <c r="I178" i="4"/>
  <c r="J177" i="4"/>
  <c r="I177" i="4"/>
  <c r="L177" i="4" s="1"/>
  <c r="J176" i="4"/>
  <c r="I176" i="4"/>
  <c r="L176" i="4" s="1"/>
  <c r="L175" i="4"/>
  <c r="J175" i="4"/>
  <c r="I175" i="4"/>
  <c r="J174" i="4"/>
  <c r="L174" i="4" s="1"/>
  <c r="I174" i="4"/>
  <c r="J173" i="4"/>
  <c r="I173" i="4"/>
  <c r="L173" i="4" s="1"/>
  <c r="J172" i="4"/>
  <c r="I172" i="4"/>
  <c r="L172" i="4" s="1"/>
  <c r="L171" i="4"/>
  <c r="J171" i="4"/>
  <c r="I171" i="4"/>
  <c r="J170" i="4"/>
  <c r="L170" i="4" s="1"/>
  <c r="I170" i="4"/>
  <c r="J169" i="4"/>
  <c r="I169" i="4"/>
  <c r="L169" i="4" s="1"/>
  <c r="J168" i="4"/>
  <c r="I168" i="4"/>
  <c r="L168" i="4" s="1"/>
  <c r="L167" i="4"/>
  <c r="J167" i="4"/>
  <c r="I167" i="4"/>
  <c r="J166" i="4"/>
  <c r="L166" i="4" s="1"/>
  <c r="I166" i="4"/>
  <c r="J165" i="4"/>
  <c r="I165" i="4"/>
  <c r="J164" i="4"/>
  <c r="I164" i="4"/>
  <c r="L164" i="4" s="1"/>
  <c r="L163" i="4"/>
  <c r="J163" i="4"/>
  <c r="I163" i="4"/>
  <c r="L162" i="4"/>
  <c r="J162" i="4"/>
  <c r="I162" i="4"/>
  <c r="J161" i="4"/>
  <c r="I161" i="4"/>
  <c r="L161" i="4" s="1"/>
  <c r="J160" i="4"/>
  <c r="I160" i="4"/>
  <c r="L160" i="4" s="1"/>
  <c r="L159" i="4"/>
  <c r="J159" i="4"/>
  <c r="I159" i="4"/>
  <c r="J158" i="4"/>
  <c r="L158" i="4" s="1"/>
  <c r="I158" i="4"/>
  <c r="J157" i="4"/>
  <c r="I157" i="4"/>
  <c r="J156" i="4"/>
  <c r="I156" i="4"/>
  <c r="L156" i="4" s="1"/>
  <c r="L155" i="4"/>
  <c r="J155" i="4"/>
  <c r="I155" i="4"/>
  <c r="J154" i="4"/>
  <c r="L154" i="4" s="1"/>
  <c r="I154" i="4"/>
  <c r="J153" i="4"/>
  <c r="I153" i="4"/>
  <c r="L153" i="4" s="1"/>
  <c r="J152" i="4"/>
  <c r="I152" i="4"/>
  <c r="L152" i="4" s="1"/>
  <c r="L151" i="4"/>
  <c r="J151" i="4"/>
  <c r="I151" i="4"/>
  <c r="J150" i="4"/>
  <c r="L150" i="4" s="1"/>
  <c r="I150" i="4"/>
  <c r="J149" i="4"/>
  <c r="I149" i="4"/>
  <c r="J148" i="4"/>
  <c r="I148" i="4"/>
  <c r="L148" i="4" s="1"/>
  <c r="L147" i="4"/>
  <c r="J147" i="4"/>
  <c r="I147" i="4"/>
  <c r="J146" i="4"/>
  <c r="L146" i="4" s="1"/>
  <c r="I146" i="4"/>
  <c r="J145" i="4"/>
  <c r="I145" i="4"/>
  <c r="L145" i="4" s="1"/>
  <c r="J144" i="4"/>
  <c r="I144" i="4"/>
  <c r="L144" i="4" s="1"/>
  <c r="L143" i="4"/>
  <c r="J143" i="4"/>
  <c r="I143" i="4"/>
  <c r="J142" i="4"/>
  <c r="L142" i="4" s="1"/>
  <c r="I142" i="4"/>
  <c r="J141" i="4"/>
  <c r="I141" i="4"/>
  <c r="L141" i="4" s="1"/>
  <c r="J140" i="4"/>
  <c r="I140" i="4"/>
  <c r="L140" i="4" s="1"/>
  <c r="L139" i="4"/>
  <c r="J139" i="4"/>
  <c r="I139" i="4"/>
  <c r="L138" i="4"/>
  <c r="J138" i="4"/>
  <c r="I138" i="4"/>
  <c r="J137" i="4"/>
  <c r="I137" i="4"/>
  <c r="L137" i="4" s="1"/>
  <c r="J136" i="4"/>
  <c r="I136" i="4"/>
  <c r="L136" i="4" s="1"/>
  <c r="L135" i="4"/>
  <c r="J135" i="4"/>
  <c r="I135" i="4"/>
  <c r="J134" i="4"/>
  <c r="L134" i="4" s="1"/>
  <c r="I134" i="4"/>
  <c r="J133" i="4"/>
  <c r="I133" i="4"/>
  <c r="L133" i="4" s="1"/>
  <c r="J132" i="4"/>
  <c r="I132" i="4"/>
  <c r="L132" i="4" s="1"/>
  <c r="L131" i="4"/>
  <c r="J131" i="4"/>
  <c r="I131" i="4"/>
  <c r="L130" i="4"/>
  <c r="J130" i="4"/>
  <c r="I130" i="4"/>
  <c r="J129" i="4"/>
  <c r="I129" i="4"/>
  <c r="L129" i="4" s="1"/>
  <c r="J128" i="4"/>
  <c r="I128" i="4"/>
  <c r="L128" i="4" s="1"/>
  <c r="L127" i="4"/>
  <c r="J127" i="4"/>
  <c r="I127" i="4"/>
  <c r="J126" i="4"/>
  <c r="L126" i="4" s="1"/>
  <c r="I126" i="4"/>
  <c r="J125" i="4"/>
  <c r="I125" i="4"/>
  <c r="J124" i="4"/>
  <c r="I124" i="4"/>
  <c r="L124" i="4" s="1"/>
  <c r="J123" i="4"/>
  <c r="L123" i="4" s="1"/>
  <c r="I123" i="4"/>
  <c r="J122" i="4"/>
  <c r="L122" i="4" s="1"/>
  <c r="I122" i="4"/>
  <c r="J121" i="4"/>
  <c r="I121" i="4"/>
  <c r="L121" i="4" s="1"/>
  <c r="J120" i="4"/>
  <c r="I120" i="4"/>
  <c r="L120" i="4" s="1"/>
  <c r="L119" i="4"/>
  <c r="J119" i="4"/>
  <c r="I119" i="4"/>
  <c r="J118" i="4"/>
  <c r="I118" i="4"/>
  <c r="L118" i="4" s="1"/>
  <c r="J117" i="4"/>
  <c r="I117" i="4"/>
  <c r="L117" i="4" s="1"/>
  <c r="J116" i="4"/>
  <c r="I116" i="4"/>
  <c r="L116" i="4" s="1"/>
  <c r="J115" i="4"/>
  <c r="L115" i="4" s="1"/>
  <c r="I115" i="4"/>
  <c r="L114" i="4"/>
  <c r="J114" i="4"/>
  <c r="I114" i="4"/>
  <c r="J113" i="4"/>
  <c r="I113" i="4"/>
  <c r="L113" i="4" s="1"/>
  <c r="J112" i="4"/>
  <c r="I112" i="4"/>
  <c r="L112" i="4" s="1"/>
  <c r="L111" i="4"/>
  <c r="J111" i="4"/>
  <c r="I111" i="4"/>
  <c r="J110" i="4"/>
  <c r="I110" i="4"/>
  <c r="L110" i="4" s="1"/>
  <c r="J109" i="4"/>
  <c r="I109" i="4"/>
  <c r="J108" i="4"/>
  <c r="I108" i="4"/>
  <c r="L108" i="4" s="1"/>
  <c r="J107" i="4"/>
  <c r="L107" i="4" s="1"/>
  <c r="I107" i="4"/>
  <c r="J106" i="4"/>
  <c r="L106" i="4" s="1"/>
  <c r="I106" i="4"/>
  <c r="J105" i="4"/>
  <c r="I105" i="4"/>
  <c r="L105" i="4" s="1"/>
  <c r="J104" i="4"/>
  <c r="I104" i="4"/>
  <c r="L104" i="4" s="1"/>
  <c r="L103" i="4"/>
  <c r="J103" i="4"/>
  <c r="I103" i="4"/>
  <c r="J102" i="4"/>
  <c r="L102" i="4" s="1"/>
  <c r="I102" i="4"/>
  <c r="J101" i="4"/>
  <c r="I101" i="4"/>
  <c r="L101" i="4" s="1"/>
  <c r="J100" i="4"/>
  <c r="I100" i="4"/>
  <c r="L100" i="4" s="1"/>
  <c r="J99" i="4"/>
  <c r="L99" i="4" s="1"/>
  <c r="I99" i="4"/>
  <c r="L98" i="4"/>
  <c r="J98" i="4"/>
  <c r="I98" i="4"/>
  <c r="J97" i="4"/>
  <c r="I97" i="4"/>
  <c r="L97" i="4" s="1"/>
  <c r="J96" i="4"/>
  <c r="I96" i="4"/>
  <c r="L96" i="4" s="1"/>
  <c r="L95" i="4"/>
  <c r="J95" i="4"/>
  <c r="I95" i="4"/>
  <c r="L94" i="4"/>
  <c r="J94" i="4"/>
  <c r="I94" i="4"/>
  <c r="J93" i="4"/>
  <c r="I93" i="4"/>
  <c r="J92" i="4"/>
  <c r="I92" i="4"/>
  <c r="L92" i="4" s="1"/>
  <c r="J91" i="4"/>
  <c r="I91" i="4"/>
  <c r="L91" i="4" s="1"/>
  <c r="L90" i="4"/>
  <c r="J90" i="4"/>
  <c r="I90" i="4"/>
  <c r="J89" i="4"/>
  <c r="I89" i="4"/>
  <c r="L89" i="4" s="1"/>
  <c r="J88" i="4"/>
  <c r="I88" i="4"/>
  <c r="L88" i="4" s="1"/>
  <c r="L87" i="4"/>
  <c r="J87" i="4"/>
  <c r="I87" i="4"/>
  <c r="L86" i="4"/>
  <c r="J86" i="4"/>
  <c r="I86" i="4"/>
  <c r="J85" i="4"/>
  <c r="I85" i="4"/>
  <c r="J84" i="4"/>
  <c r="I84" i="4"/>
  <c r="L84" i="4" s="1"/>
  <c r="J83" i="4"/>
  <c r="I83" i="4"/>
  <c r="L83" i="4" s="1"/>
  <c r="J82" i="4"/>
  <c r="L82" i="4" s="1"/>
  <c r="I82" i="4"/>
  <c r="J81" i="4"/>
  <c r="L81" i="4" s="1"/>
  <c r="I81" i="4"/>
  <c r="J80" i="4"/>
  <c r="I80" i="4"/>
  <c r="L80" i="4" s="1"/>
  <c r="L79" i="4"/>
  <c r="J79" i="4"/>
  <c r="I79" i="4"/>
  <c r="L78" i="4"/>
  <c r="J78" i="4"/>
  <c r="I78" i="4"/>
  <c r="J77" i="4"/>
  <c r="I77" i="4"/>
  <c r="J76" i="4"/>
  <c r="I76" i="4"/>
  <c r="L76" i="4" s="1"/>
  <c r="L75" i="4"/>
  <c r="J75" i="4"/>
  <c r="I75" i="4"/>
  <c r="J74" i="4"/>
  <c r="L74" i="4" s="1"/>
  <c r="I74" i="4"/>
  <c r="J73" i="4"/>
  <c r="I73" i="4"/>
  <c r="L73" i="4" s="1"/>
  <c r="J72" i="4"/>
  <c r="I72" i="4"/>
  <c r="L72" i="4" s="1"/>
  <c r="L71" i="4"/>
  <c r="J71" i="4"/>
  <c r="I71" i="4"/>
  <c r="L70" i="4"/>
  <c r="J70" i="4"/>
  <c r="I70" i="4"/>
  <c r="J69" i="4"/>
  <c r="I69" i="4"/>
  <c r="L69" i="4" s="1"/>
  <c r="J68" i="4"/>
  <c r="I68" i="4"/>
  <c r="L68" i="4" s="1"/>
  <c r="L67" i="4"/>
  <c r="J67" i="4"/>
  <c r="I67" i="4"/>
  <c r="J66" i="4"/>
  <c r="L66" i="4" s="1"/>
  <c r="I66" i="4"/>
  <c r="J65" i="4"/>
  <c r="I65" i="4"/>
  <c r="L65" i="4" s="1"/>
  <c r="J64" i="4"/>
  <c r="I64" i="4"/>
  <c r="L64" i="4" s="1"/>
  <c r="O86" i="3"/>
  <c r="N86" i="3"/>
  <c r="O85" i="3"/>
  <c r="N85" i="3"/>
  <c r="O84" i="3"/>
  <c r="N84" i="3"/>
  <c r="O83" i="3"/>
  <c r="N83" i="3"/>
  <c r="O82" i="3"/>
  <c r="N82" i="3"/>
  <c r="O81" i="3"/>
  <c r="N81" i="3"/>
  <c r="O80" i="3"/>
  <c r="N80" i="3"/>
  <c r="O79" i="3"/>
  <c r="N79" i="3"/>
  <c r="O78" i="3"/>
  <c r="N78" i="3"/>
  <c r="O77" i="3"/>
  <c r="N77" i="3"/>
  <c r="O76" i="3"/>
  <c r="N76" i="3"/>
  <c r="O75" i="3"/>
  <c r="N75" i="3"/>
  <c r="O74" i="3"/>
  <c r="N74" i="3"/>
  <c r="O73" i="3"/>
  <c r="N73" i="3"/>
  <c r="O72" i="3"/>
  <c r="N72" i="3"/>
  <c r="O71" i="3"/>
  <c r="N71" i="3"/>
  <c r="O70" i="3"/>
  <c r="N70" i="3"/>
  <c r="O69" i="3"/>
  <c r="N69" i="3"/>
  <c r="O68" i="3"/>
  <c r="N68" i="3"/>
  <c r="O67" i="3"/>
  <c r="N67" i="3"/>
  <c r="O66" i="3"/>
  <c r="N66" i="3"/>
  <c r="O65" i="3"/>
  <c r="N65" i="3"/>
  <c r="O64" i="3"/>
  <c r="N64" i="3"/>
  <c r="O63" i="3"/>
  <c r="N63" i="3"/>
  <c r="O62" i="3"/>
  <c r="N62" i="3"/>
  <c r="O61" i="3"/>
  <c r="N61" i="3"/>
  <c r="O60" i="3"/>
  <c r="N60" i="3"/>
  <c r="O59" i="3"/>
  <c r="N59" i="3"/>
  <c r="O58" i="3"/>
  <c r="N58" i="3"/>
  <c r="O57" i="3"/>
  <c r="N57" i="3"/>
  <c r="O56" i="3"/>
  <c r="N56" i="3"/>
  <c r="O55" i="3"/>
  <c r="N55" i="3"/>
  <c r="O54" i="3"/>
  <c r="N54" i="3"/>
  <c r="O53" i="3"/>
  <c r="N53" i="3"/>
  <c r="O52" i="3"/>
  <c r="N52" i="3"/>
  <c r="O51" i="3"/>
  <c r="N51" i="3"/>
  <c r="O50" i="3"/>
  <c r="N50" i="3"/>
  <c r="O49" i="3"/>
  <c r="N49" i="3"/>
  <c r="O48" i="3"/>
  <c r="N48" i="3"/>
  <c r="O47" i="3"/>
  <c r="N47" i="3"/>
  <c r="O46" i="3"/>
  <c r="N46" i="3"/>
  <c r="O45" i="3"/>
  <c r="N45" i="3"/>
  <c r="O44" i="3"/>
  <c r="N44" i="3"/>
  <c r="O43" i="3"/>
  <c r="N43" i="3"/>
  <c r="O42" i="3"/>
  <c r="N42" i="3"/>
  <c r="O41" i="3"/>
  <c r="N41" i="3"/>
  <c r="O40" i="3"/>
  <c r="N40" i="3"/>
  <c r="O39" i="3"/>
  <c r="N39" i="3"/>
  <c r="O38" i="3"/>
  <c r="N38" i="3"/>
  <c r="O37" i="3"/>
  <c r="N37" i="3"/>
  <c r="O36" i="3"/>
  <c r="N36" i="3"/>
  <c r="O35" i="3"/>
  <c r="N35" i="3"/>
  <c r="O34" i="3"/>
  <c r="N34" i="3"/>
  <c r="O33" i="3"/>
  <c r="N33" i="3"/>
  <c r="O32" i="3"/>
  <c r="N32" i="3"/>
  <c r="O31" i="3"/>
  <c r="N31" i="3"/>
  <c r="O30" i="3"/>
  <c r="N30" i="3"/>
  <c r="O29" i="3"/>
  <c r="N29" i="3"/>
  <c r="O28" i="3"/>
  <c r="N28" i="3"/>
  <c r="O27" i="3"/>
  <c r="N27" i="3"/>
  <c r="O26" i="3"/>
  <c r="N26" i="3"/>
  <c r="O25" i="3"/>
  <c r="N25" i="3"/>
  <c r="O24" i="3"/>
  <c r="N24" i="3"/>
  <c r="O23" i="3"/>
  <c r="N23" i="3"/>
  <c r="O22" i="3"/>
  <c r="N22" i="3"/>
  <c r="O21" i="3"/>
  <c r="N21" i="3"/>
  <c r="O20" i="3"/>
  <c r="N20" i="3"/>
  <c r="O19" i="3"/>
  <c r="N19" i="3"/>
  <c r="O18" i="3"/>
  <c r="N18" i="3"/>
  <c r="O17" i="3"/>
  <c r="N17" i="3"/>
  <c r="O16" i="3"/>
  <c r="N16" i="3"/>
  <c r="O15" i="3"/>
  <c r="N15" i="3"/>
  <c r="O14" i="3"/>
  <c r="N14" i="3"/>
  <c r="O13" i="3"/>
  <c r="N13" i="3"/>
  <c r="O12" i="3"/>
  <c r="N12" i="3"/>
  <c r="O11" i="3"/>
  <c r="N11" i="3"/>
  <c r="O10" i="3"/>
  <c r="N10" i="3"/>
  <c r="O9" i="3"/>
  <c r="N9" i="3"/>
  <c r="O8" i="3"/>
  <c r="N8" i="3"/>
  <c r="O7" i="3"/>
  <c r="N7" i="3"/>
  <c r="O6" i="3"/>
  <c r="N6" i="3"/>
  <c r="O5" i="3"/>
  <c r="N5" i="3"/>
  <c r="O4" i="3"/>
  <c r="N4" i="3"/>
  <c r="O3" i="3"/>
  <c r="N3" i="3"/>
  <c r="J258" i="2"/>
  <c r="I258" i="2"/>
  <c r="L258" i="2" s="1"/>
  <c r="L257" i="2"/>
  <c r="J257" i="2"/>
  <c r="I257" i="2"/>
  <c r="L256" i="2"/>
  <c r="J256" i="2"/>
  <c r="I256" i="2"/>
  <c r="J255" i="2"/>
  <c r="I255" i="2"/>
  <c r="L255" i="2" s="1"/>
  <c r="J254" i="2"/>
  <c r="I254" i="2"/>
  <c r="L254" i="2" s="1"/>
  <c r="L253" i="2"/>
  <c r="J253" i="2"/>
  <c r="I253" i="2"/>
  <c r="J252" i="2"/>
  <c r="L252" i="2" s="1"/>
  <c r="I252" i="2"/>
  <c r="J251" i="2"/>
  <c r="L251" i="2" s="1"/>
  <c r="I251" i="2"/>
  <c r="J250" i="2"/>
  <c r="I250" i="2"/>
  <c r="L250" i="2" s="1"/>
  <c r="L249" i="2"/>
  <c r="J249" i="2"/>
  <c r="I249" i="2"/>
  <c r="L248" i="2"/>
  <c r="J248" i="2"/>
  <c r="I248" i="2"/>
  <c r="J247" i="2"/>
  <c r="I247" i="2"/>
  <c r="L247" i="2" s="1"/>
  <c r="J246" i="2"/>
  <c r="I246" i="2"/>
  <c r="L246" i="2" s="1"/>
  <c r="J245" i="2"/>
  <c r="L245" i="2" s="1"/>
  <c r="I245" i="2"/>
  <c r="L244" i="2"/>
  <c r="J244" i="2"/>
  <c r="I244" i="2"/>
  <c r="J243" i="2"/>
  <c r="L243" i="2" s="1"/>
  <c r="I243" i="2"/>
  <c r="J242" i="2"/>
  <c r="I242" i="2"/>
  <c r="L242" i="2" s="1"/>
  <c r="L241" i="2"/>
  <c r="J241" i="2"/>
  <c r="I241" i="2"/>
  <c r="L240" i="2"/>
  <c r="J240" i="2"/>
  <c r="I240" i="2"/>
  <c r="J239" i="2"/>
  <c r="I239" i="2"/>
  <c r="L239" i="2" s="1"/>
  <c r="J238" i="2"/>
  <c r="I238" i="2"/>
  <c r="L238" i="2" s="1"/>
  <c r="J237" i="2"/>
  <c r="L237" i="2" s="1"/>
  <c r="I237" i="2"/>
  <c r="J236" i="2"/>
  <c r="L236" i="2" s="1"/>
  <c r="I236" i="2"/>
  <c r="J235" i="2"/>
  <c r="L235" i="2" s="1"/>
  <c r="I235" i="2"/>
  <c r="J234" i="2"/>
  <c r="I234" i="2"/>
  <c r="L234" i="2" s="1"/>
  <c r="L233" i="2"/>
  <c r="K233" i="2"/>
  <c r="J233" i="2"/>
  <c r="I233" i="2"/>
  <c r="J232" i="2"/>
  <c r="I232" i="2"/>
  <c r="L232" i="2" s="1"/>
  <c r="J231" i="2"/>
  <c r="L231" i="2" s="1"/>
  <c r="I231" i="2"/>
  <c r="J230" i="2"/>
  <c r="L230" i="2" s="1"/>
  <c r="I230" i="2"/>
  <c r="J229" i="2"/>
  <c r="I229" i="2"/>
  <c r="L229" i="2" s="1"/>
  <c r="L228" i="2"/>
  <c r="J228" i="2"/>
  <c r="I228" i="2"/>
  <c r="L227" i="2"/>
  <c r="J227" i="2"/>
  <c r="I227" i="2"/>
  <c r="J226" i="2"/>
  <c r="I226" i="2"/>
  <c r="L226" i="2" s="1"/>
  <c r="J225" i="2"/>
  <c r="I225" i="2"/>
  <c r="L225" i="2" s="1"/>
  <c r="J224" i="2"/>
  <c r="I224" i="2"/>
  <c r="L224" i="2" s="1"/>
  <c r="J223" i="2"/>
  <c r="L223" i="2" s="1"/>
  <c r="I223" i="2"/>
  <c r="J222" i="2"/>
  <c r="L222" i="2" s="1"/>
  <c r="J221" i="2"/>
  <c r="L221" i="2" s="1"/>
  <c r="J220" i="2"/>
  <c r="L220" i="2" s="1"/>
  <c r="L219" i="2"/>
  <c r="J219" i="2"/>
  <c r="I219" i="2"/>
  <c r="L218" i="2"/>
  <c r="J218" i="2"/>
  <c r="I218" i="2"/>
  <c r="J217" i="2"/>
  <c r="I217" i="2"/>
  <c r="J216" i="2"/>
  <c r="I216" i="2"/>
  <c r="L216" i="2" s="1"/>
  <c r="J215" i="2"/>
  <c r="I215" i="2"/>
  <c r="J214" i="2"/>
  <c r="I214" i="2"/>
  <c r="L214" i="2" s="1"/>
  <c r="J213" i="2"/>
  <c r="I213" i="2"/>
  <c r="L213" i="2" s="1"/>
  <c r="J212" i="2"/>
  <c r="I212" i="2"/>
  <c r="J211" i="2"/>
  <c r="I211" i="2"/>
  <c r="L211" i="2" s="1"/>
  <c r="J210" i="2"/>
  <c r="I210" i="2"/>
  <c r="L210" i="2" s="1"/>
  <c r="J209" i="2"/>
  <c r="L209" i="2" s="1"/>
  <c r="I209" i="2"/>
  <c r="L208" i="2"/>
  <c r="J208" i="2"/>
  <c r="I208" i="2"/>
  <c r="L207" i="2"/>
  <c r="J207" i="2"/>
  <c r="I207" i="2"/>
  <c r="J206" i="2"/>
  <c r="I206" i="2"/>
  <c r="L206" i="2" s="1"/>
  <c r="L205" i="2"/>
  <c r="J205" i="2"/>
  <c r="I205" i="2"/>
  <c r="J204" i="2"/>
  <c r="L204" i="2" s="1"/>
  <c r="I204" i="2"/>
  <c r="J203" i="2"/>
  <c r="I203" i="2"/>
  <c r="L203" i="2" s="1"/>
  <c r="J202" i="2"/>
  <c r="I202" i="2"/>
  <c r="L202" i="2" s="1"/>
  <c r="L201" i="2"/>
  <c r="J201" i="2"/>
  <c r="I201" i="2"/>
  <c r="J200" i="2"/>
  <c r="L200" i="2" s="1"/>
  <c r="I200" i="2"/>
  <c r="L199" i="2"/>
  <c r="J199" i="2"/>
  <c r="I199" i="2"/>
  <c r="J198" i="2"/>
  <c r="I198" i="2"/>
  <c r="L198" i="2" s="1"/>
  <c r="L197" i="2"/>
  <c r="J197" i="2"/>
  <c r="I197" i="2"/>
  <c r="J196" i="2"/>
  <c r="L196" i="2" s="1"/>
  <c r="I196" i="2"/>
  <c r="J195" i="2"/>
  <c r="I195" i="2"/>
  <c r="L195" i="2" s="1"/>
  <c r="J194" i="2"/>
  <c r="I194" i="2"/>
  <c r="L194" i="2" s="1"/>
  <c r="L193" i="2"/>
  <c r="J193" i="2"/>
  <c r="I193" i="2"/>
  <c r="L192" i="2"/>
  <c r="J192" i="2"/>
  <c r="I192" i="2"/>
  <c r="L191" i="2"/>
  <c r="J191" i="2"/>
  <c r="I191" i="2"/>
  <c r="J190" i="2"/>
  <c r="I190" i="2"/>
  <c r="L190" i="2" s="1"/>
  <c r="L189" i="2"/>
  <c r="J189" i="2"/>
  <c r="I189" i="2"/>
  <c r="J188" i="2"/>
  <c r="L188" i="2" s="1"/>
  <c r="I188" i="2"/>
  <c r="J187" i="2"/>
  <c r="I187" i="2"/>
  <c r="L187" i="2" s="1"/>
  <c r="J186" i="2"/>
  <c r="I186" i="2"/>
  <c r="L186" i="2" s="1"/>
  <c r="L185" i="2"/>
  <c r="J185" i="2"/>
  <c r="I185" i="2"/>
  <c r="J184" i="2"/>
  <c r="L184" i="2" s="1"/>
  <c r="I184" i="2"/>
  <c r="L183" i="2"/>
  <c r="J183" i="2"/>
  <c r="I183" i="2"/>
  <c r="J182" i="2"/>
  <c r="I182" i="2"/>
  <c r="L182" i="2" s="1"/>
  <c r="L181" i="2"/>
  <c r="J181" i="2"/>
  <c r="I181" i="2"/>
  <c r="J180" i="2"/>
  <c r="L180" i="2" s="1"/>
  <c r="I180" i="2"/>
  <c r="J179" i="2"/>
  <c r="I179" i="2"/>
  <c r="L179" i="2" s="1"/>
  <c r="J178" i="2"/>
  <c r="I178" i="2"/>
  <c r="L178" i="2" s="1"/>
  <c r="L177" i="2"/>
  <c r="J177" i="2"/>
  <c r="I177" i="2"/>
  <c r="L176" i="2"/>
  <c r="J176" i="2"/>
  <c r="I176" i="2"/>
  <c r="L175" i="2"/>
  <c r="J175" i="2"/>
  <c r="I175" i="2"/>
  <c r="J174" i="2"/>
  <c r="I174" i="2"/>
  <c r="L174" i="2" s="1"/>
  <c r="L173" i="2"/>
  <c r="J173" i="2"/>
  <c r="I173" i="2"/>
  <c r="J172" i="2"/>
  <c r="L172" i="2" s="1"/>
  <c r="I172" i="2"/>
  <c r="J171" i="2"/>
  <c r="I171" i="2"/>
  <c r="L171" i="2" s="1"/>
  <c r="J170" i="2"/>
  <c r="I170" i="2"/>
  <c r="L170" i="2" s="1"/>
  <c r="L169" i="2"/>
  <c r="J169" i="2"/>
  <c r="I169" i="2"/>
  <c r="J168" i="2"/>
  <c r="L168" i="2" s="1"/>
  <c r="I168" i="2"/>
  <c r="L167" i="2"/>
  <c r="J167" i="2"/>
  <c r="I167" i="2"/>
  <c r="J166" i="2"/>
  <c r="I166" i="2"/>
  <c r="L166" i="2" s="1"/>
  <c r="L165" i="2"/>
  <c r="J165" i="2"/>
  <c r="I165" i="2"/>
  <c r="J164" i="2"/>
  <c r="L164" i="2" s="1"/>
  <c r="I164" i="2"/>
  <c r="J163" i="2"/>
  <c r="I163" i="2"/>
  <c r="L163" i="2" s="1"/>
  <c r="J162" i="2"/>
  <c r="I162" i="2"/>
  <c r="L162" i="2" s="1"/>
  <c r="L161" i="2"/>
  <c r="J161" i="2"/>
  <c r="I161" i="2"/>
  <c r="L160" i="2"/>
  <c r="J160" i="2"/>
  <c r="I160" i="2"/>
  <c r="L159" i="2"/>
  <c r="J159" i="2"/>
  <c r="I159" i="2"/>
  <c r="J158" i="2"/>
  <c r="I158" i="2"/>
  <c r="L158" i="2" s="1"/>
  <c r="L157" i="2"/>
  <c r="J157" i="2"/>
  <c r="I157" i="2"/>
  <c r="J156" i="2"/>
  <c r="L156" i="2" s="1"/>
  <c r="I156" i="2"/>
  <c r="J155" i="2"/>
  <c r="I155" i="2"/>
  <c r="L155" i="2" s="1"/>
  <c r="J154" i="2"/>
  <c r="I154" i="2"/>
  <c r="L154" i="2" s="1"/>
  <c r="L153" i="2"/>
  <c r="J153" i="2"/>
  <c r="I153" i="2"/>
  <c r="J152" i="2"/>
  <c r="L152" i="2" s="1"/>
  <c r="I152" i="2"/>
  <c r="L151" i="2"/>
  <c r="J151" i="2"/>
  <c r="I151" i="2"/>
  <c r="J150" i="2"/>
  <c r="I150" i="2"/>
  <c r="L150" i="2" s="1"/>
  <c r="L149" i="2"/>
  <c r="J149" i="2"/>
  <c r="I149" i="2"/>
  <c r="J148" i="2"/>
  <c r="L148" i="2" s="1"/>
  <c r="I148" i="2"/>
  <c r="J147" i="2"/>
  <c r="I147" i="2"/>
  <c r="L147" i="2" s="1"/>
  <c r="J146" i="2"/>
  <c r="I146" i="2"/>
  <c r="L146" i="2" s="1"/>
  <c r="L145" i="2"/>
  <c r="J145" i="2"/>
  <c r="I145" i="2"/>
  <c r="L144" i="2"/>
  <c r="J144" i="2"/>
  <c r="I144" i="2"/>
  <c r="L143" i="2"/>
  <c r="J143" i="2"/>
  <c r="I143" i="2"/>
  <c r="J142" i="2"/>
  <c r="I142" i="2"/>
  <c r="L142" i="2" s="1"/>
  <c r="L141" i="2"/>
  <c r="J141" i="2"/>
  <c r="I141" i="2"/>
  <c r="J140" i="2"/>
  <c r="L140" i="2" s="1"/>
  <c r="I140" i="2"/>
  <c r="J139" i="2"/>
  <c r="I139" i="2"/>
  <c r="L139" i="2" s="1"/>
  <c r="J138" i="2"/>
  <c r="I138" i="2"/>
  <c r="L138" i="2" s="1"/>
  <c r="J137" i="2"/>
  <c r="I137" i="2"/>
  <c r="L137" i="2" s="1"/>
  <c r="L136" i="2"/>
  <c r="J136" i="2"/>
  <c r="I136" i="2"/>
  <c r="L135" i="2"/>
  <c r="J135" i="2"/>
  <c r="I135" i="2"/>
  <c r="J134" i="2"/>
  <c r="I134" i="2"/>
  <c r="L134" i="2" s="1"/>
  <c r="L133" i="2"/>
  <c r="J133" i="2"/>
  <c r="I133" i="2"/>
  <c r="J132" i="2"/>
  <c r="L132" i="2" s="1"/>
  <c r="I132" i="2"/>
  <c r="J131" i="2"/>
  <c r="I131" i="2"/>
  <c r="J130" i="2"/>
  <c r="I130" i="2"/>
  <c r="L130" i="2" s="1"/>
  <c r="L129" i="2"/>
  <c r="J129" i="2"/>
  <c r="I129" i="2"/>
  <c r="L128" i="2"/>
  <c r="J128" i="2"/>
  <c r="I128" i="2"/>
  <c r="L127" i="2"/>
  <c r="J127" i="2"/>
  <c r="I127" i="2"/>
  <c r="J126" i="2"/>
  <c r="I126" i="2"/>
  <c r="L126" i="2" s="1"/>
  <c r="L125" i="2"/>
  <c r="J125" i="2"/>
  <c r="I125" i="2"/>
  <c r="J124" i="2"/>
  <c r="L124" i="2" s="1"/>
  <c r="I124" i="2"/>
  <c r="J123" i="2"/>
  <c r="I123" i="2"/>
  <c r="L123" i="2" s="1"/>
  <c r="J122" i="2"/>
  <c r="I122" i="2"/>
  <c r="L122" i="2" s="1"/>
  <c r="L121" i="2"/>
  <c r="J121" i="2"/>
  <c r="I121" i="2"/>
  <c r="L120" i="2"/>
  <c r="J120" i="2"/>
  <c r="I120" i="2"/>
  <c r="L119" i="2"/>
  <c r="J119" i="2"/>
  <c r="I119" i="2"/>
  <c r="J118" i="2"/>
  <c r="I118" i="2"/>
  <c r="L118" i="2" s="1"/>
  <c r="L117" i="2"/>
  <c r="J117" i="2"/>
  <c r="I117" i="2"/>
  <c r="J116" i="2"/>
  <c r="L116" i="2" s="1"/>
  <c r="I116" i="2"/>
  <c r="J115" i="2"/>
  <c r="I115" i="2"/>
  <c r="J114" i="2"/>
  <c r="I114" i="2"/>
  <c r="L114" i="2" s="1"/>
  <c r="J113" i="2"/>
  <c r="I113" i="2"/>
  <c r="L113" i="2" s="1"/>
  <c r="L112" i="2"/>
  <c r="J112" i="2"/>
  <c r="I112" i="2"/>
  <c r="L111" i="2"/>
  <c r="J111" i="2"/>
  <c r="I111" i="2"/>
  <c r="J110" i="2"/>
  <c r="I110" i="2"/>
  <c r="L110" i="2" s="1"/>
  <c r="L109" i="2"/>
  <c r="J109" i="2"/>
  <c r="I109" i="2"/>
  <c r="J108" i="2"/>
  <c r="L108" i="2" s="1"/>
  <c r="I108" i="2"/>
  <c r="J107" i="2"/>
  <c r="I107" i="2"/>
  <c r="J106" i="2"/>
  <c r="I106" i="2"/>
  <c r="L106" i="2" s="1"/>
  <c r="L105" i="2"/>
  <c r="J105" i="2"/>
  <c r="I105" i="2"/>
  <c r="J104" i="2"/>
  <c r="L104" i="2" s="1"/>
  <c r="I104" i="2"/>
  <c r="J103" i="2"/>
  <c r="I103" i="2"/>
  <c r="L103" i="2" s="1"/>
  <c r="J102" i="2"/>
  <c r="I102" i="2"/>
  <c r="L102" i="2" s="1"/>
  <c r="L101" i="2"/>
  <c r="J101" i="2"/>
  <c r="I101" i="2"/>
  <c r="J100" i="2"/>
  <c r="L100" i="2" s="1"/>
  <c r="I100" i="2"/>
  <c r="J99" i="2"/>
  <c r="I99" i="2"/>
  <c r="J98" i="2"/>
  <c r="I98" i="2"/>
  <c r="L98" i="2" s="1"/>
  <c r="L97" i="2"/>
  <c r="J97" i="2"/>
  <c r="I97" i="2"/>
  <c r="J96" i="2"/>
  <c r="L96" i="2" s="1"/>
  <c r="I96" i="2"/>
  <c r="J95" i="2"/>
  <c r="I95" i="2"/>
  <c r="L95" i="2" s="1"/>
  <c r="J94" i="2"/>
  <c r="I94" i="2"/>
  <c r="L94" i="2" s="1"/>
  <c r="L93" i="2"/>
  <c r="J93" i="2"/>
  <c r="I93" i="2"/>
  <c r="J92" i="2"/>
  <c r="I92" i="2"/>
  <c r="L92" i="2" s="1"/>
  <c r="J91" i="2"/>
  <c r="I91" i="2"/>
  <c r="L91" i="2" s="1"/>
  <c r="J90" i="2"/>
  <c r="I90" i="2"/>
  <c r="L90" i="2" s="1"/>
  <c r="J89" i="2"/>
  <c r="L89" i="2" s="1"/>
  <c r="I89" i="2"/>
  <c r="L88" i="2"/>
  <c r="J88" i="2"/>
  <c r="I88" i="2"/>
  <c r="J87" i="2"/>
  <c r="I87" i="2"/>
  <c r="L87" i="2" s="1"/>
  <c r="J86" i="2"/>
  <c r="I86" i="2"/>
  <c r="L86" i="2" s="1"/>
  <c r="L85" i="2"/>
  <c r="J85" i="2"/>
  <c r="I85" i="2"/>
  <c r="J84" i="2"/>
  <c r="I84" i="2"/>
  <c r="L84" i="2" s="1"/>
  <c r="J83" i="2"/>
  <c r="I83" i="2"/>
  <c r="J82" i="2"/>
  <c r="I82" i="2"/>
  <c r="L82" i="2" s="1"/>
  <c r="J81" i="2"/>
  <c r="L81" i="2" s="1"/>
  <c r="I81" i="2"/>
  <c r="J80" i="2"/>
  <c r="L80" i="2" s="1"/>
  <c r="I80" i="2"/>
  <c r="J79" i="2"/>
  <c r="I79" i="2"/>
  <c r="L79" i="2" s="1"/>
  <c r="J78" i="2"/>
  <c r="I78" i="2"/>
  <c r="L78" i="2" s="1"/>
  <c r="L77" i="2"/>
  <c r="J77" i="2"/>
  <c r="I77" i="2"/>
  <c r="J76" i="2"/>
  <c r="I76" i="2"/>
  <c r="L76" i="2" s="1"/>
  <c r="J75" i="2"/>
  <c r="I75" i="2"/>
  <c r="L75" i="2" s="1"/>
  <c r="J74" i="2"/>
  <c r="I74" i="2"/>
  <c r="L74" i="2" s="1"/>
  <c r="J73" i="2"/>
  <c r="L73" i="2" s="1"/>
  <c r="I73" i="2"/>
  <c r="L72" i="2"/>
  <c r="J72" i="2"/>
  <c r="I72" i="2"/>
  <c r="J71" i="2"/>
  <c r="I71" i="2"/>
  <c r="L71" i="2" s="1"/>
  <c r="J70" i="2"/>
  <c r="I70" i="2"/>
  <c r="L70" i="2" s="1"/>
  <c r="L69" i="2"/>
  <c r="J69" i="2"/>
  <c r="I69" i="2"/>
  <c r="J68" i="2"/>
  <c r="I68" i="2"/>
  <c r="L68" i="2" s="1"/>
  <c r="J67" i="2"/>
  <c r="I67" i="2"/>
  <c r="J66" i="2"/>
  <c r="I66" i="2"/>
  <c r="L66" i="2" s="1"/>
  <c r="J65" i="2"/>
  <c r="L65" i="2" s="1"/>
  <c r="I65" i="2"/>
  <c r="J64" i="2"/>
  <c r="L64" i="2" s="1"/>
  <c r="I64" i="2"/>
  <c r="J63" i="2"/>
  <c r="I63" i="2"/>
  <c r="L63" i="2" s="1"/>
  <c r="J62" i="2"/>
  <c r="I62" i="2"/>
  <c r="L62" i="2" s="1"/>
  <c r="L61" i="2"/>
  <c r="J61" i="2"/>
  <c r="I61" i="2"/>
  <c r="J60" i="2"/>
  <c r="L60" i="2" s="1"/>
  <c r="I60" i="2"/>
  <c r="J59" i="2"/>
  <c r="I59" i="2"/>
  <c r="L59" i="2" s="1"/>
  <c r="J58" i="2"/>
  <c r="I58" i="2"/>
  <c r="L58" i="2" s="1"/>
  <c r="J57" i="2"/>
  <c r="L57" i="2" s="1"/>
  <c r="I57" i="2"/>
  <c r="L56" i="2"/>
  <c r="J56" i="2"/>
  <c r="I56" i="2"/>
  <c r="J55" i="2"/>
  <c r="I55" i="2"/>
  <c r="L55" i="2" s="1"/>
  <c r="J54" i="2"/>
  <c r="I54" i="2"/>
  <c r="L54" i="2" s="1"/>
  <c r="L53" i="2"/>
  <c r="J53" i="2"/>
  <c r="I53" i="2"/>
  <c r="J52" i="2"/>
  <c r="L52" i="2" s="1"/>
  <c r="I52" i="2"/>
  <c r="J51" i="2"/>
  <c r="I51" i="2"/>
  <c r="J50" i="2"/>
  <c r="I50" i="2"/>
  <c r="L50" i="2" s="1"/>
  <c r="J49" i="2"/>
  <c r="L49" i="2" s="1"/>
  <c r="I49" i="2"/>
  <c r="J48" i="2"/>
  <c r="L48" i="2" s="1"/>
  <c r="I48" i="2"/>
  <c r="J47" i="2"/>
  <c r="I47" i="2"/>
  <c r="L47" i="2" s="1"/>
  <c r="J46" i="2"/>
  <c r="I46" i="2"/>
  <c r="L46" i="2" s="1"/>
  <c r="L45" i="2"/>
  <c r="J45" i="2"/>
  <c r="I45" i="2"/>
  <c r="J44" i="2"/>
  <c r="L44" i="2" s="1"/>
  <c r="I44" i="2"/>
  <c r="J43" i="2"/>
  <c r="I43" i="2"/>
  <c r="L43" i="2" s="1"/>
  <c r="J42" i="2"/>
  <c r="I42" i="2"/>
  <c r="L42" i="2" s="1"/>
  <c r="J41" i="2"/>
  <c r="L41" i="2" s="1"/>
  <c r="I41" i="2"/>
  <c r="L40" i="2"/>
  <c r="J40" i="2"/>
  <c r="I40" i="2"/>
  <c r="J39" i="2"/>
  <c r="I39" i="2"/>
  <c r="L39" i="2" s="1"/>
  <c r="J38" i="2"/>
  <c r="I38" i="2"/>
  <c r="L38" i="2" s="1"/>
  <c r="L37" i="2"/>
  <c r="J37" i="2"/>
  <c r="I37" i="2"/>
  <c r="J36" i="2"/>
  <c r="L36" i="2" s="1"/>
  <c r="I36" i="2"/>
  <c r="J35" i="2"/>
  <c r="I35" i="2"/>
  <c r="J34" i="2"/>
  <c r="I34" i="2"/>
  <c r="L34" i="2" s="1"/>
  <c r="J33" i="2"/>
  <c r="L33" i="2" s="1"/>
  <c r="I33" i="2"/>
  <c r="J32" i="2"/>
  <c r="L32" i="2" s="1"/>
  <c r="I32" i="2"/>
  <c r="J31" i="2"/>
  <c r="I31" i="2"/>
  <c r="L31" i="2" s="1"/>
  <c r="J30" i="2"/>
  <c r="I30" i="2"/>
  <c r="L30" i="2" s="1"/>
  <c r="J29" i="2"/>
  <c r="L29" i="2" s="1"/>
  <c r="I29" i="2"/>
  <c r="L28" i="2"/>
  <c r="J28" i="2"/>
  <c r="I28" i="2"/>
  <c r="J27" i="2"/>
  <c r="I27" i="2"/>
  <c r="L27" i="2" s="1"/>
  <c r="L26" i="2"/>
  <c r="J26" i="2"/>
  <c r="I26" i="2"/>
  <c r="J25" i="2"/>
  <c r="I25" i="2"/>
  <c r="L25" i="2" s="1"/>
  <c r="J24" i="2"/>
  <c r="I24" i="2"/>
  <c r="L24" i="2" s="1"/>
  <c r="J23" i="2"/>
  <c r="I23" i="2"/>
  <c r="L23" i="2" s="1"/>
  <c r="J22" i="2"/>
  <c r="I22" i="2"/>
  <c r="L21" i="2"/>
  <c r="J21" i="2"/>
  <c r="I21" i="2"/>
  <c r="L20" i="2"/>
  <c r="J20" i="2"/>
  <c r="I20" i="2"/>
  <c r="L19" i="2"/>
  <c r="J19" i="2"/>
  <c r="I19" i="2"/>
  <c r="L18" i="2"/>
  <c r="J18" i="2"/>
  <c r="I18" i="2"/>
  <c r="J17" i="2"/>
  <c r="I17" i="2"/>
  <c r="L17" i="2" s="1"/>
  <c r="L16" i="2"/>
  <c r="J16" i="2"/>
  <c r="I16" i="2"/>
  <c r="J15" i="2"/>
  <c r="I15" i="2"/>
  <c r="L15" i="2" s="1"/>
  <c r="J14" i="2"/>
  <c r="I14" i="2"/>
  <c r="J13" i="2"/>
  <c r="L13" i="2" s="1"/>
  <c r="I13" i="2"/>
  <c r="L12" i="2"/>
  <c r="J12" i="2"/>
  <c r="I12" i="2"/>
  <c r="L11" i="2"/>
  <c r="J11" i="2"/>
  <c r="I11" i="2"/>
  <c r="L10" i="2"/>
  <c r="J10" i="2"/>
  <c r="I10" i="2"/>
  <c r="J9" i="2"/>
  <c r="I9" i="2"/>
  <c r="L9" i="2" s="1"/>
  <c r="I8" i="2"/>
  <c r="I7" i="2"/>
  <c r="I6" i="2"/>
  <c r="I5" i="2"/>
  <c r="L205" i="4" l="1"/>
  <c r="L14" i="2"/>
  <c r="L51" i="2"/>
  <c r="L83" i="2"/>
  <c r="L107" i="2"/>
  <c r="L85" i="4"/>
  <c r="L109" i="4"/>
  <c r="L157" i="4"/>
  <c r="L255" i="4"/>
  <c r="L132" i="6"/>
  <c r="L214" i="6"/>
  <c r="L235" i="6"/>
  <c r="L115" i="2"/>
  <c r="L131" i="2"/>
  <c r="L93" i="4"/>
  <c r="L165" i="4"/>
  <c r="L68" i="6"/>
  <c r="L35" i="2"/>
  <c r="L67" i="2"/>
  <c r="L125" i="4"/>
  <c r="L201" i="4"/>
  <c r="L223" i="4"/>
  <c r="L205" i="6"/>
  <c r="L22" i="2"/>
  <c r="L99" i="2"/>
  <c r="L217" i="2"/>
  <c r="L77" i="4"/>
  <c r="L149" i="4"/>
  <c r="L186" i="4"/>
  <c r="L207" i="4"/>
  <c r="L247" i="4"/>
  <c r="L76" i="6"/>
  <c r="L12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Fedurcova Eva</author>
  </authors>
  <commentList>
    <comment ref="K3" authorId="0" shapeId="0" xr:uid="{18E70B36-E3BC-4D5B-8BD2-18EE30E2BEEF}">
      <text>
        <r>
          <rPr>
            <b/>
            <sz val="9"/>
            <color indexed="81"/>
            <rFont val="Segoe UI"/>
            <family val="2"/>
            <charset val="238"/>
          </rPr>
          <t>Fedurcova Eva:</t>
        </r>
        <r>
          <rPr>
            <sz val="9"/>
            <color indexed="81"/>
            <rFont val="Segoe UI"/>
            <family val="2"/>
            <charset val="238"/>
          </rPr>
          <t xml:space="preserve">
NT (CU + sankcie)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Fedurcova Eva</author>
  </authors>
  <commentList>
    <comment ref="B2" authorId="0" shapeId="0" xr:uid="{34632511-5844-492A-92F4-0C7A7539A081}">
      <text>
        <r>
          <rPr>
            <b/>
            <sz val="9"/>
            <color indexed="81"/>
            <rFont val="Segoe UI"/>
            <family val="2"/>
            <charset val="238"/>
          </rPr>
          <t>Fedurcova Eva:</t>
        </r>
        <r>
          <rPr>
            <sz val="9"/>
            <color indexed="81"/>
            <rFont val="Segoe UI"/>
            <family val="2"/>
            <charset val="238"/>
          </rPr>
          <t xml:space="preserve">
z DPH_podane_priznania --&gt; sucet VDP mesacne za stvrtrok + VDP stvrtrocne</t>
        </r>
      </text>
    </comment>
    <comment ref="F2" authorId="0" shapeId="0" xr:uid="{D6881322-C98F-4C73-978F-64BA5037D9BA}">
      <text>
        <r>
          <rPr>
            <b/>
            <sz val="9"/>
            <color indexed="81"/>
            <rFont val="Segoe UI"/>
            <family val="2"/>
            <charset val="238"/>
          </rPr>
          <t>Fedurcova Eva:</t>
        </r>
        <r>
          <rPr>
            <sz val="9"/>
            <color indexed="81"/>
            <rFont val="Segoe UI"/>
            <family val="2"/>
            <charset val="238"/>
          </rPr>
          <t xml:space="preserve">
z predch stlpcov --&gt; VDP - NO + NO odp od VDP + DPH colnice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Husarcikova Nina</author>
  </authors>
  <commentList>
    <comment ref="H2" authorId="0" shapeId="0" xr:uid="{B68DC70D-97BB-4DE6-B7AB-9384851DC74F}">
      <text>
        <r>
          <rPr>
            <b/>
            <sz val="9"/>
            <color indexed="81"/>
            <rFont val="Segoe UI"/>
            <family val="2"/>
            <charset val="238"/>
          </rPr>
          <t>Husarcikova Nina:</t>
        </r>
        <r>
          <rPr>
            <sz val="9"/>
            <color indexed="81"/>
            <rFont val="Segoe UI"/>
            <family val="2"/>
            <charset val="238"/>
          </rPr>
          <t xml:space="preserve">
='\\mf.mfsr.sk\DfsRoot\IFP_NEW\1_DANE\1_08_DPH\EDS\05_Priznania\02_Update na web\[DPH_priznania_08062022.xlsx]EDS_priznania_mix'!H56
</t>
        </r>
      </text>
    </comment>
  </commentList>
</comments>
</file>

<file path=xl/sharedStrings.xml><?xml version="1.0" encoding="utf-8"?>
<sst xmlns="http://schemas.openxmlformats.org/spreadsheetml/2006/main" count="386" uniqueCount="134">
  <si>
    <t>Analytický súbor DPH_priznania slúži na:</t>
  </si>
  <si>
    <t>zobrazenie vývoja daňových priznaní DPH</t>
  </si>
  <si>
    <t>indikáciu vývoja hotovostnej DPH vychádzajúcej z údajov v daňových priznaniach.</t>
  </si>
  <si>
    <t>zobrazenie makroekonomickej základne použitej pri výpočte efektívnej daňovej sadzby (EDS) DPH</t>
  </si>
  <si>
    <t>zobrazenie úprav (legislatívne vplyvy, jednorazové vplyvy), o ktoré je výnos DPH očistený pri výpočte EDS</t>
  </si>
  <si>
    <t>Súbor obsahuje 3 prístupy k zaznamenaniu údajov na základe daňových priznaní:</t>
  </si>
  <si>
    <t>DPH_podane_priznania, EDS_podane_priznania</t>
  </si>
  <si>
    <t xml:space="preserve">Údaje v daňových priznaniach na základe hodnôt, ktoré vyplní platca DPH pri predložení daňového priznania správcovi dane. Zo strany správcu dane nie sú v priznaní vykonané úpravy a jedná sa o daň, ktorú daňovník priznal. Nezachytáva teda prípadné úpravy v daňovom priznaní, ktoré vykoná kontrolór na základe vykonanej kontroly. </t>
  </si>
  <si>
    <t>DPH_priznania_kontrolor, EDS_priznania_kontrolor</t>
  </si>
  <si>
    <t>Údaje v daňových priznaniach sú upravené o prípadné korekcie kontrolórmi na základe vykonanej daňovej kontroly. V jednotlivých prípadoch môže kontrolór zmeniť hodnotu priznanej dane alebo hodnotu nadmerných odpočtov. Vo všeobecnosti platí, že hodnota DPH na základe priznaní po úprave kontrolórom je vyššia ako hodnota DPH podľa priznaní predložených daňovníkmi. Čo následne vedie k vyššej EDS vypočítanej na základe takýchto údajov. Nie vždy však dodatočne dorubená daň alebo znížená hodnota NO po kontrole vedie k vyšším daňovým príjmom. V prípade dodatočne dorubenej DPH ide vo väčšine prípadov o nekomunikujúce subjekty alebo tzv. "Missing traderov", kedy dorubenú daň nemá kto zaplatiť (stáva sa z nej nezaplatená daň). Pozitívny vplyv na príjmy DPH sú najmä z titulu kontrol zameraných na nadmerné odpočty ešte pred vyplatením. Zníženie nadmerných odpočtov na základe kontroly znamená priamy príspevok k výnosu DPH. Efektívna daňová sadzba vypočítaná na základe priznaní DPH po kontrolách je nadhodnotená oproti skutočnému výnosu dane najmä z dôvodu dodatočne dorúbenej a nezaplatenej DPH.</t>
  </si>
  <si>
    <t>DPH_priznania_mix. EDS_priznania_mix</t>
  </si>
  <si>
    <t xml:space="preserve">Z vyššie uvedených dôvodov sme pristúpili ku kombinácii údajov z daňových priznaní. Vychádzame z predpokladu, že zníženie hodnoty nadmerných odpočtov po daňovej kontrole sa plne premietne do vyšších príjmov DPH (predpoklad, že všetky kontroly NO sú vykonané pred vyplatením požadovaného NO daňovníkom). Pri dorubenej vlastnej daňovej povinnosti predpokladáme, že nemá vplyv na výber DPH. Kombinujeme teda hodnoty nadmerných odpočtov z priznaní, ktoré zahrňajú korekcie na strane NO po daňových kontrolách a hodnoty vlastnej daňovej povinnosti z priznaní predložených daňovníkmi. Tento prístup vykazuje najvyššiu koreláciu so skutočným výnosom DPH a je použitý aj pri príprave prognóz výnosu DPH. </t>
  </si>
  <si>
    <t>Poznámky</t>
  </si>
  <si>
    <t>Benchmarková revízia národných účtov zmenila štruktúru konečnej spotreby podliehajúcej DPH a koeficienty WAR tabuliek upravujúce objem trhových služieb podliehajúcich DPH. Tieto zmeny spôsobili "level shift" EDS v porovnaní s predchádzajúcimi verziami EDS publikovanými pred septembrom 2020.</t>
  </si>
  <si>
    <t>EUR</t>
  </si>
  <si>
    <t>Odhad hotovostného výnosu DPH vychádzajúci z daňových priznaní sa líši od skutočného hotovostného výnosu z niekoľkých dôvodov</t>
  </si>
  <si>
    <t>Vlastná daňová povinnosť</t>
  </si>
  <si>
    <t>V rámci hotovostných platieb vlastnej daňovej povinnosti sú  aj doruby, sankcie a splatenie daňovej povinnosti z predchádzajúcich období, ktoré nie sú zachytené v daňových priznaniach. Preto indikovaná hotovostná vlastná daňová povinnosť na základe priznaní v konkrétnom mesiaci môže byť nižšia ako skutočnosť. Zároveň však platí, že pokiaľ dôjde k väčšiemu objemu nezaplatenia priznanej vlastnej daňovej povinnosti v zákonnej lehote, môže byť odhadnutá hotovostná platba vyššia ako skutočná platba v konkrétnom mesiaci.</t>
  </si>
  <si>
    <t>Nadmerné odpočty</t>
  </si>
  <si>
    <t>Rozdiel vo výške nadmerných odpočtov odhadnutých podľa daňových priznaní a skutočne vyplatených môže byť spôsobený kontrolnou činnosťou Finančnej správy, kedy dochádza k zadržaniu nadmerných odpočtov kontrolovaných daňových subjektov. Zároveň však dochádza k priebežnému vyplácaniu nadmerných odpočtov z otvorených daňových kontrol. V štandardných podmienkach je hodnota otvorených kontrol zhruba na úrovni uzatváraných kontrol a vplyv na rozdiel medzi indikovanou hodnotou a skutočnou hodnotou by mal byť minimálny.</t>
  </si>
  <si>
    <t>Druhým dôvodom je možnosť započítania daňového nedoplatku voči daňovej pohľadávke. To znamená, že pokiaľ má daňový subjekt daňový nedoplatok a vznikne mu nárok na nadmerný odpočet, daňový nedoplatok môže byť uhradený prostredníctvom zníženia nadmerného odpočtu.</t>
  </si>
  <si>
    <t>ESA 2010</t>
  </si>
  <si>
    <t>Úprava o  one-offs</t>
  </si>
  <si>
    <t>o znizenu sadzbu (10%) a opravu základu dane</t>
  </si>
  <si>
    <t>1 Q 05</t>
  </si>
  <si>
    <t>2 Q 05</t>
  </si>
  <si>
    <t>3 Q 05</t>
  </si>
  <si>
    <t>4 Q 05</t>
  </si>
  <si>
    <t>1 Q 06</t>
  </si>
  <si>
    <t>2 Q 06</t>
  </si>
  <si>
    <t>3 Q 06</t>
  </si>
  <si>
    <t>4 Q 06</t>
  </si>
  <si>
    <t>1 Q 07</t>
  </si>
  <si>
    <t>2 Q 07</t>
  </si>
  <si>
    <t>3 Q 07</t>
  </si>
  <si>
    <t>4 Q 07</t>
  </si>
  <si>
    <t>1 Q 08</t>
  </si>
  <si>
    <t>2 Q 08</t>
  </si>
  <si>
    <t>3 Q 08</t>
  </si>
  <si>
    <t>4 Q 08</t>
  </si>
  <si>
    <t>1 Q 09</t>
  </si>
  <si>
    <t>2 Q 09</t>
  </si>
  <si>
    <t>3 Q 09</t>
  </si>
  <si>
    <t>4 Q 09</t>
  </si>
  <si>
    <t>1 Q 10</t>
  </si>
  <si>
    <t>2 Q 10</t>
  </si>
  <si>
    <t>3 Q 10</t>
  </si>
  <si>
    <t>4 Q 10</t>
  </si>
  <si>
    <t>1 Q 11</t>
  </si>
  <si>
    <t>2 Q 11</t>
  </si>
  <si>
    <t>3 Q 11</t>
  </si>
  <si>
    <t>4 Q 11</t>
  </si>
  <si>
    <t>1 Q 12</t>
  </si>
  <si>
    <t>2 Q 12</t>
  </si>
  <si>
    <t>3 Q 12</t>
  </si>
  <si>
    <t>4 Q 12</t>
  </si>
  <si>
    <t>1 Q 13</t>
  </si>
  <si>
    <t>2 Q 13</t>
  </si>
  <si>
    <t>3 Q 13</t>
  </si>
  <si>
    <t>4 Q 13</t>
  </si>
  <si>
    <t>1 Q 14</t>
  </si>
  <si>
    <t>2 Q 14</t>
  </si>
  <si>
    <t>3 Q 14</t>
  </si>
  <si>
    <t>4 Q 14</t>
  </si>
  <si>
    <t>1 Q 15</t>
  </si>
  <si>
    <t>2 Q 15</t>
  </si>
  <si>
    <t>3 Q 15</t>
  </si>
  <si>
    <t>4 Q 15</t>
  </si>
  <si>
    <t>1 Q 16</t>
  </si>
  <si>
    <t>2 Q 16</t>
  </si>
  <si>
    <t>3 Q 16</t>
  </si>
  <si>
    <t>4 Q 16</t>
  </si>
  <si>
    <t>1 Q 17</t>
  </si>
  <si>
    <t>2 Q 17</t>
  </si>
  <si>
    <t>3 Q 17</t>
  </si>
  <si>
    <t>4 Q 17</t>
  </si>
  <si>
    <t>1 Q 18</t>
  </si>
  <si>
    <t>2 Q 18</t>
  </si>
  <si>
    <t>3 Q 18</t>
  </si>
  <si>
    <t>4 Q 18</t>
  </si>
  <si>
    <t>1 Q 19</t>
  </si>
  <si>
    <t>2 Q 19</t>
  </si>
  <si>
    <t>3 Q 19</t>
  </si>
  <si>
    <t>4 Q 19</t>
  </si>
  <si>
    <t>1 Q 20</t>
  </si>
  <si>
    <t>2 Q 20</t>
  </si>
  <si>
    <t>3 Q 20</t>
  </si>
  <si>
    <t>4 Q 20</t>
  </si>
  <si>
    <t>1 Q 21</t>
  </si>
  <si>
    <t>2 Q 21</t>
  </si>
  <si>
    <t>3 Q 21</t>
  </si>
  <si>
    <t>4 Q 21</t>
  </si>
  <si>
    <t>1 Q 22</t>
  </si>
  <si>
    <t>2 Q 22</t>
  </si>
  <si>
    <t>3 Q 22</t>
  </si>
  <si>
    <t>4 Q 22</t>
  </si>
  <si>
    <t>1 Q 23</t>
  </si>
  <si>
    <t>2 Q 23</t>
  </si>
  <si>
    <t>3 Q 23</t>
  </si>
  <si>
    <t>4 Q 23</t>
  </si>
  <si>
    <t>1 Q 24</t>
  </si>
  <si>
    <t>2 Q 24</t>
  </si>
  <si>
    <t>3 Q 24</t>
  </si>
  <si>
    <t>4 Q 24</t>
  </si>
  <si>
    <t>1 Q 25</t>
  </si>
  <si>
    <t>2 Q 25</t>
  </si>
  <si>
    <t>3 Q 25</t>
  </si>
  <si>
    <t>4 Q 25</t>
  </si>
  <si>
    <t>Agregátne hodnoty daňových priznaní pri DPH</t>
  </si>
  <si>
    <t>Odhadnutý hotovostný výnos DPH v jednotlivých mesiacoch vychádzajúci z daňových priznaní *</t>
  </si>
  <si>
    <t>mesační platcovia DPH</t>
  </si>
  <si>
    <t>štvrťroční platcovia DPH</t>
  </si>
  <si>
    <t>VDP na úhradu</t>
  </si>
  <si>
    <t>Nadmerný odpočet</t>
  </si>
  <si>
    <t>NO odpočítaný od VDP</t>
  </si>
  <si>
    <t>NO do 30 dní</t>
  </si>
  <si>
    <t>VDP</t>
  </si>
  <si>
    <t>NO</t>
  </si>
  <si>
    <t>colnice</t>
  </si>
  <si>
    <t>hotovostný výnos DPH</t>
  </si>
  <si>
    <t>DPH podľa daňových priznaní</t>
  </si>
  <si>
    <t>No odpočítaný od VDP</t>
  </si>
  <si>
    <t>DPH colnice</t>
  </si>
  <si>
    <t>DPH podľa priznaní</t>
  </si>
  <si>
    <t>Úprava o one-offs</t>
  </si>
  <si>
    <t>Úprava o legislatívu</t>
  </si>
  <si>
    <t>DPH upravená, bez sezónneho očistenia</t>
  </si>
  <si>
    <t>DPH sezónne očistená</t>
  </si>
  <si>
    <t>daňová základňa, bez sezónneho očistenia</t>
  </si>
  <si>
    <t>daňová základňa, sezónne očistená</t>
  </si>
  <si>
    <t>EDS,  bez sezónneho očistenia</t>
  </si>
  <si>
    <t>EDS,  sezónne očistená</t>
  </si>
  <si>
    <t xml:space="preserve">Úprava o legislatívu </t>
  </si>
  <si>
    <t>Benchmarková revízia národných účtov môže zmeniť štruktúru konečnej spotreby podliehajúcej DPH a koeficienty WAR tabuliek upravujúce objem trhových služieb podliehajúcich DPH. Tieto zmeny spôsobili "level shift" EDS v porovnaní s predchádzajúcimi verziami EDS publikovanými pred septembrom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</si>
</sst>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0\ "/>
    <numFmt numFmtId="165" formatCode="0.0%"/>
    <numFmt numFmtId="166" formatCode="0.0"/>
  </numFmts>
  <fonts count="22" x14ac:knownFonts="1">
    <font>
      <sz val="10"/>
      <color indexed="8"/>
      <name val="Arial"/>
      <family val="2"/>
      <charset val="238"/>
    </font>
    <font>
      <sz val="10"/>
      <color indexed="8"/>
      <name val="Arial"/>
      <family val="2"/>
      <charset val="238"/>
    </font>
    <font>
      <b/>
      <sz val="12"/>
      <color indexed="8"/>
      <name val="Calibri Light"/>
      <family val="2"/>
      <charset val="238"/>
      <scheme val="major"/>
    </font>
    <font>
      <sz val="10"/>
      <color indexed="8"/>
      <name val="Calibri Light"/>
      <family val="2"/>
      <charset val="238"/>
      <scheme val="major"/>
    </font>
    <font>
      <b/>
      <sz val="11"/>
      <color indexed="8"/>
      <name val="Calibri Light"/>
      <family val="2"/>
      <charset val="238"/>
      <scheme val="major"/>
    </font>
    <font>
      <sz val="9"/>
      <color indexed="8"/>
      <name val="Calibri Light"/>
      <family val="2"/>
      <charset val="238"/>
      <scheme val="major"/>
    </font>
    <font>
      <b/>
      <sz val="9"/>
      <color indexed="8"/>
      <name val="Calibri Light"/>
      <family val="2"/>
      <charset val="238"/>
      <scheme val="major"/>
    </font>
    <font>
      <sz val="10"/>
      <color rgb="FF9C6500"/>
      <name val="Arial Narrow"/>
      <family val="2"/>
      <charset val="238"/>
    </font>
    <font>
      <sz val="10"/>
      <color rgb="FF9C6500"/>
      <name val="Calibri Light"/>
      <family val="2"/>
      <charset val="238"/>
      <scheme val="major"/>
    </font>
    <font>
      <b/>
      <sz val="10"/>
      <color indexed="8"/>
      <name val="Calibri Light"/>
      <family val="2"/>
      <charset val="238"/>
      <scheme val="major"/>
    </font>
    <font>
      <b/>
      <sz val="10"/>
      <color indexed="49"/>
      <name val="Calibri Light"/>
      <family val="2"/>
      <charset val="238"/>
      <scheme val="major"/>
    </font>
    <font>
      <sz val="10"/>
      <name val="Calibri Light"/>
      <family val="2"/>
      <charset val="238"/>
      <scheme val="major"/>
    </font>
    <font>
      <sz val="10"/>
      <color rgb="FFFF0000"/>
      <name val="Calibri Light"/>
      <family val="2"/>
      <charset val="238"/>
      <scheme val="major"/>
    </font>
    <font>
      <sz val="10"/>
      <color theme="1"/>
      <name val="Calibri Light"/>
      <family val="2"/>
      <charset val="238"/>
      <scheme val="major"/>
    </font>
    <font>
      <sz val="9"/>
      <name val="Calibri Light"/>
      <family val="2"/>
      <charset val="238"/>
      <scheme val="major"/>
    </font>
    <font>
      <b/>
      <sz val="9"/>
      <color indexed="81"/>
      <name val="Segoe UI"/>
      <family val="2"/>
      <charset val="238"/>
    </font>
    <font>
      <sz val="9"/>
      <color indexed="81"/>
      <name val="Segoe UI"/>
      <family val="2"/>
      <charset val="238"/>
    </font>
    <font>
      <sz val="11"/>
      <color indexed="8"/>
      <name val="Calibri Light"/>
      <family val="2"/>
      <charset val="238"/>
      <scheme val="major"/>
    </font>
    <font>
      <sz val="11"/>
      <color rgb="FF9C6500"/>
      <name val="Calibri Light"/>
      <family val="2"/>
      <charset val="238"/>
      <scheme val="major"/>
    </font>
    <font>
      <b/>
      <sz val="8"/>
      <color indexed="8"/>
      <name val="Calibri Light"/>
      <family val="2"/>
      <charset val="238"/>
      <scheme val="major"/>
    </font>
    <font>
      <b/>
      <sz val="10"/>
      <name val="Calibri Light"/>
      <family val="2"/>
      <charset val="238"/>
      <scheme val="major"/>
    </font>
    <font>
      <b/>
      <sz val="11"/>
      <color indexed="49"/>
      <name val="Calibri Light"/>
      <family val="2"/>
      <charset val="238"/>
      <scheme val="major"/>
    </font>
  </fonts>
  <fills count="9">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F2CC"/>
        <bgColor indexed="64"/>
      </patternFill>
    </fill>
    <fill>
      <patternFill patternType="solid">
        <fgColor rgb="FFD6DCE4"/>
        <bgColor indexed="64"/>
      </patternFill>
    </fill>
    <fill>
      <patternFill patternType="solid">
        <fgColor rgb="FFC6E0B4"/>
        <bgColor indexed="64"/>
      </patternFill>
    </fill>
    <fill>
      <patternFill patternType="solid">
        <fgColor rgb="FFD9E1F2"/>
        <bgColor indexed="64"/>
      </patternFill>
    </fill>
    <fill>
      <patternFill patternType="solid">
        <fgColor rgb="FFE2EFDA"/>
        <bgColor indexed="64"/>
      </patternFill>
    </fill>
  </fills>
  <borders count="3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style="medium">
        <color auto="1"/>
      </top>
      <bottom/>
      <diagonal/>
    </border>
    <border>
      <left/>
      <right style="thin">
        <color auto="1"/>
      </right>
      <top/>
      <bottom/>
      <diagonal/>
    </border>
    <border>
      <left style="thin">
        <color auto="1"/>
      </left>
      <right style="medium">
        <color auto="1"/>
      </right>
      <top/>
      <bottom/>
      <diagonal/>
    </border>
    <border>
      <left style="medium">
        <color auto="1"/>
      </left>
      <right style="thin">
        <color auto="1"/>
      </right>
      <top/>
      <bottom style="thin">
        <color indexed="64"/>
      </bottom>
      <diagonal/>
    </border>
    <border>
      <left/>
      <right style="thin">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indexed="64"/>
      </right>
      <top style="thin">
        <color auto="1"/>
      </top>
      <bottom/>
      <diagonal/>
    </border>
    <border>
      <left style="thin">
        <color indexed="64"/>
      </left>
      <right style="thin">
        <color indexed="64"/>
      </right>
      <top style="thin">
        <color auto="1"/>
      </top>
      <bottom/>
      <diagonal/>
    </border>
  </borders>
  <cellStyleXfs count="3">
    <xf numFmtId="0" fontId="0" fillId="0" borderId="0"/>
    <xf numFmtId="9" fontId="1" fillId="0" borderId="0" applyFont="0" applyFill="0" applyBorder="0" applyAlignment="0" applyProtection="0"/>
    <xf numFmtId="0" fontId="7" fillId="2" borderId="0" applyNumberFormat="0" applyBorder="0" applyAlignment="0" applyProtection="0"/>
  </cellStyleXfs>
  <cellXfs count="256">
    <xf numFmtId="0" fontId="0" fillId="0" borderId="0" xfId="0"/>
    <xf numFmtId="0" fontId="2" fillId="3" borderId="0" xfId="0" applyFont="1" applyFill="1"/>
    <xf numFmtId="0" fontId="3" fillId="3" borderId="0" xfId="0" applyFont="1" applyFill="1"/>
    <xf numFmtId="0" fontId="3" fillId="3" borderId="0" xfId="0" applyFont="1" applyFill="1" applyAlignment="1">
      <alignment horizontal="left" indent="3"/>
    </xf>
    <xf numFmtId="0" fontId="4" fillId="3" borderId="0" xfId="0" applyFont="1" applyFill="1" applyAlignment="1">
      <alignment horizontal="left" indent="2"/>
    </xf>
    <xf numFmtId="0" fontId="3" fillId="3" borderId="0" xfId="0" applyFont="1" applyFill="1" applyAlignment="1">
      <alignment horizontal="left" wrapText="1" indent="3"/>
    </xf>
    <xf numFmtId="0" fontId="3" fillId="3" borderId="0" xfId="0" applyFont="1" applyFill="1" applyAlignment="1">
      <alignment horizontal="left" wrapText="1" indent="2"/>
    </xf>
    <xf numFmtId="0" fontId="3" fillId="3" borderId="0" xfId="0" applyFont="1" applyFill="1" applyAlignment="1">
      <alignment horizontal="left" indent="2"/>
    </xf>
    <xf numFmtId="0" fontId="3" fillId="3" borderId="0" xfId="0" applyFont="1" applyFill="1" applyAlignment="1">
      <alignment horizontal="left" wrapText="1" indent="1"/>
    </xf>
    <xf numFmtId="0" fontId="4" fillId="4" borderId="1" xfId="0" applyFont="1" applyFill="1" applyBorder="1" applyAlignment="1">
      <alignment horizont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4" fillId="5" borderId="6" xfId="0" applyFont="1" applyFill="1" applyBorder="1" applyAlignment="1">
      <alignment horizontal="center" wrapText="1"/>
    </xf>
    <xf numFmtId="0" fontId="5" fillId="0" borderId="0" xfId="0" applyFont="1"/>
    <xf numFmtId="0" fontId="6" fillId="0" borderId="0" xfId="0" applyFont="1"/>
    <xf numFmtId="14" fontId="8" fillId="0" borderId="0" xfId="2" applyNumberFormat="1" applyFont="1" applyFill="1"/>
    <xf numFmtId="0" fontId="4" fillId="0" borderId="7" xfId="0" applyFont="1" applyBorder="1" applyAlignment="1">
      <alignment horizontal="center" vertical="center"/>
    </xf>
    <xf numFmtId="0" fontId="4" fillId="6" borderId="8" xfId="0" applyFont="1" applyFill="1" applyBorder="1" applyAlignment="1">
      <alignment horizontal="center"/>
    </xf>
    <xf numFmtId="0" fontId="4" fillId="6" borderId="0" xfId="0" applyFont="1" applyFill="1" applyAlignment="1">
      <alignment horizontal="center"/>
    </xf>
    <xf numFmtId="0" fontId="4" fillId="6" borderId="9" xfId="0" applyFont="1" applyFill="1" applyBorder="1" applyAlignment="1">
      <alignment horizontal="center"/>
    </xf>
    <xf numFmtId="0" fontId="4" fillId="7" borderId="8" xfId="0" applyFont="1" applyFill="1" applyBorder="1" applyAlignment="1">
      <alignment horizontal="center"/>
    </xf>
    <xf numFmtId="0" fontId="4" fillId="7" borderId="0" xfId="0" applyFont="1" applyFill="1" applyAlignment="1">
      <alignment horizontal="center"/>
    </xf>
    <xf numFmtId="0" fontId="4" fillId="7" borderId="9" xfId="0" applyFont="1" applyFill="1" applyBorder="1" applyAlignment="1">
      <alignment horizontal="center"/>
    </xf>
    <xf numFmtId="0" fontId="4" fillId="5" borderId="10" xfId="0" applyFont="1" applyFill="1" applyBorder="1" applyAlignment="1">
      <alignment horizontal="center" wrapText="1"/>
    </xf>
    <xf numFmtId="0" fontId="4" fillId="5" borderId="11" xfId="0" applyFont="1" applyFill="1" applyBorder="1" applyAlignment="1">
      <alignment horizontal="center" wrapText="1"/>
    </xf>
    <xf numFmtId="0" fontId="4" fillId="5" borderId="12" xfId="0" applyFont="1" applyFill="1" applyBorder="1" applyAlignment="1">
      <alignment horizontal="center" wrapText="1"/>
    </xf>
    <xf numFmtId="0" fontId="4" fillId="0" borderId="13" xfId="0" applyFont="1" applyBorder="1" applyAlignment="1">
      <alignment horizontal="center" vertical="center"/>
    </xf>
    <xf numFmtId="0" fontId="4" fillId="6" borderId="10"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wrapText="1"/>
    </xf>
    <xf numFmtId="0" fontId="4" fillId="5" borderId="3" xfId="0" applyFont="1" applyFill="1" applyBorder="1" applyAlignment="1">
      <alignment horizontal="center" wrapText="1"/>
    </xf>
    <xf numFmtId="17" fontId="9" fillId="0" borderId="0" xfId="0" applyNumberFormat="1" applyFont="1" applyAlignment="1">
      <alignment horizontal="center" vertical="center"/>
    </xf>
    <xf numFmtId="3" fontId="3" fillId="0" borderId="8" xfId="0" applyNumberFormat="1" applyFont="1" applyBorder="1" applyAlignment="1">
      <alignment horizontal="center"/>
    </xf>
    <xf numFmtId="3" fontId="3" fillId="0" borderId="0" xfId="0" applyNumberFormat="1" applyFont="1" applyAlignment="1">
      <alignment horizontal="center"/>
    </xf>
    <xf numFmtId="0" fontId="3" fillId="0" borderId="9" xfId="0" applyFont="1" applyBorder="1" applyAlignment="1">
      <alignment horizontal="center"/>
    </xf>
    <xf numFmtId="0" fontId="3" fillId="0" borderId="0" xfId="0" applyFont="1"/>
    <xf numFmtId="3" fontId="3" fillId="0" borderId="9" xfId="0" applyNumberFormat="1" applyFont="1" applyBorder="1" applyAlignment="1">
      <alignment horizontal="center"/>
    </xf>
    <xf numFmtId="0" fontId="3" fillId="0" borderId="9" xfId="0" applyFont="1" applyBorder="1"/>
    <xf numFmtId="3" fontId="3" fillId="0" borderId="0" xfId="0" applyNumberFormat="1" applyFont="1"/>
    <xf numFmtId="17" fontId="9" fillId="0" borderId="14" xfId="0" applyNumberFormat="1" applyFont="1" applyBorder="1" applyAlignment="1">
      <alignment horizontal="center" vertical="center"/>
    </xf>
    <xf numFmtId="3" fontId="3" fillId="0" borderId="15" xfId="0" applyNumberFormat="1" applyFont="1" applyBorder="1" applyAlignment="1">
      <alignment horizontal="center"/>
    </xf>
    <xf numFmtId="3" fontId="3" fillId="0" borderId="14" xfId="0" applyNumberFormat="1" applyFont="1" applyBorder="1" applyAlignment="1">
      <alignment horizontal="center"/>
    </xf>
    <xf numFmtId="0" fontId="3" fillId="0" borderId="16" xfId="0" applyFont="1" applyBorder="1" applyAlignment="1">
      <alignment horizontal="center"/>
    </xf>
    <xf numFmtId="3" fontId="3" fillId="0" borderId="16" xfId="0" applyNumberFormat="1" applyFont="1" applyBorder="1" applyAlignment="1">
      <alignment horizontal="center"/>
    </xf>
    <xf numFmtId="0" fontId="3" fillId="0" borderId="8" xfId="0" applyFont="1" applyBorder="1"/>
    <xf numFmtId="0" fontId="3" fillId="0" borderId="0" xfId="0" applyFont="1" applyAlignment="1">
      <alignment horizontal="center"/>
    </xf>
    <xf numFmtId="0" fontId="10" fillId="0" borderId="0" xfId="0" applyFont="1" applyAlignment="1">
      <alignment wrapText="1"/>
    </xf>
    <xf numFmtId="3" fontId="11" fillId="0" borderId="8" xfId="0" applyNumberFormat="1" applyFont="1" applyBorder="1" applyAlignment="1">
      <alignment horizontal="center"/>
    </xf>
    <xf numFmtId="3" fontId="11" fillId="0" borderId="0" xfId="0" applyNumberFormat="1" applyFont="1" applyAlignment="1">
      <alignment horizontal="center"/>
    </xf>
    <xf numFmtId="3" fontId="11" fillId="0" borderId="9" xfId="0" applyNumberFormat="1" applyFont="1" applyBorder="1" applyAlignment="1">
      <alignment horizontal="center"/>
    </xf>
    <xf numFmtId="17" fontId="9" fillId="0" borderId="17" xfId="0" applyNumberFormat="1" applyFont="1" applyBorder="1" applyAlignment="1">
      <alignment horizontal="center" vertical="center"/>
    </xf>
    <xf numFmtId="3" fontId="11" fillId="0" borderId="18" xfId="0" applyNumberFormat="1" applyFont="1" applyBorder="1" applyAlignment="1">
      <alignment horizontal="center"/>
    </xf>
    <xf numFmtId="3" fontId="11" fillId="0" borderId="19" xfId="0" applyNumberFormat="1" applyFont="1" applyBorder="1" applyAlignment="1">
      <alignment horizontal="center"/>
    </xf>
    <xf numFmtId="3" fontId="11" fillId="0" borderId="20" xfId="0" applyNumberFormat="1" applyFont="1" applyBorder="1" applyAlignment="1">
      <alignment horizontal="center"/>
    </xf>
    <xf numFmtId="3" fontId="3" fillId="0" borderId="18" xfId="0" applyNumberFormat="1" applyFont="1" applyBorder="1" applyAlignment="1">
      <alignment horizontal="center"/>
    </xf>
    <xf numFmtId="3" fontId="3" fillId="0" borderId="19" xfId="0" applyNumberFormat="1" applyFont="1" applyBorder="1" applyAlignment="1">
      <alignment horizontal="center"/>
    </xf>
    <xf numFmtId="3" fontId="3" fillId="0" borderId="20" xfId="0" applyNumberFormat="1" applyFont="1" applyBorder="1" applyAlignment="1">
      <alignment horizontal="center"/>
    </xf>
    <xf numFmtId="17" fontId="9" fillId="0" borderId="21" xfId="0" applyNumberFormat="1" applyFont="1" applyBorder="1" applyAlignment="1">
      <alignment horizontal="center" vertical="center"/>
    </xf>
    <xf numFmtId="3" fontId="12" fillId="0" borderId="0" xfId="0" applyNumberFormat="1" applyFont="1" applyAlignment="1">
      <alignment horizontal="center"/>
    </xf>
    <xf numFmtId="17" fontId="9" fillId="0" borderId="22" xfId="0" applyNumberFormat="1" applyFont="1" applyBorder="1" applyAlignment="1">
      <alignment horizontal="center" vertical="center"/>
    </xf>
    <xf numFmtId="3" fontId="11" fillId="0" borderId="15" xfId="0" applyNumberFormat="1" applyFont="1" applyBorder="1" applyAlignment="1">
      <alignment horizontal="center"/>
    </xf>
    <xf numFmtId="3" fontId="11" fillId="0" borderId="14" xfId="0" applyNumberFormat="1" applyFont="1" applyBorder="1" applyAlignment="1">
      <alignment horizontal="center"/>
    </xf>
    <xf numFmtId="3" fontId="11" fillId="0" borderId="16" xfId="0" applyNumberFormat="1" applyFont="1" applyBorder="1" applyAlignment="1">
      <alignment horizontal="center"/>
    </xf>
    <xf numFmtId="17" fontId="9" fillId="0" borderId="9" xfId="0" applyNumberFormat="1" applyFont="1" applyBorder="1" applyAlignment="1">
      <alignment horizontal="center" vertical="center"/>
    </xf>
    <xf numFmtId="17" fontId="9" fillId="0" borderId="19" xfId="0" applyNumberFormat="1" applyFont="1" applyBorder="1" applyAlignment="1">
      <alignment horizontal="center" vertical="center"/>
    </xf>
    <xf numFmtId="3" fontId="12" fillId="0" borderId="9" xfId="0" applyNumberFormat="1" applyFont="1" applyBorder="1" applyAlignment="1">
      <alignment horizontal="center"/>
    </xf>
    <xf numFmtId="3" fontId="13" fillId="0" borderId="9" xfId="0" applyNumberFormat="1" applyFont="1" applyBorder="1" applyAlignment="1">
      <alignment horizontal="center"/>
    </xf>
    <xf numFmtId="4" fontId="3" fillId="0" borderId="0" xfId="0" applyNumberFormat="1" applyFont="1"/>
    <xf numFmtId="3" fontId="11" fillId="0" borderId="23" xfId="0" applyNumberFormat="1" applyFont="1" applyBorder="1" applyAlignment="1">
      <alignment horizontal="center"/>
    </xf>
    <xf numFmtId="3" fontId="11" fillId="0" borderId="24" xfId="0" applyNumberFormat="1" applyFont="1" applyBorder="1" applyAlignment="1">
      <alignment horizontal="center"/>
    </xf>
    <xf numFmtId="17" fontId="9" fillId="0" borderId="16" xfId="0" applyNumberFormat="1" applyFont="1" applyBorder="1" applyAlignment="1">
      <alignment horizontal="center" vertical="center"/>
    </xf>
    <xf numFmtId="3" fontId="11" fillId="0" borderId="25" xfId="0" applyNumberFormat="1" applyFont="1" applyBorder="1" applyAlignment="1">
      <alignment horizontal="center"/>
    </xf>
    <xf numFmtId="3" fontId="14" fillId="0" borderId="0" xfId="0" applyNumberFormat="1" applyFont="1" applyAlignment="1">
      <alignment horizontal="center"/>
    </xf>
    <xf numFmtId="0" fontId="5" fillId="0" borderId="0" xfId="0" applyFont="1" applyAlignment="1">
      <alignment horizontal="center"/>
    </xf>
    <xf numFmtId="0" fontId="4" fillId="5" borderId="1" xfId="0" applyFont="1" applyFill="1" applyBorder="1" applyAlignment="1">
      <alignment horizontal="left"/>
    </xf>
    <xf numFmtId="0" fontId="4" fillId="5" borderId="2" xfId="0" applyFont="1" applyFill="1" applyBorder="1" applyAlignment="1">
      <alignment horizontal="left"/>
    </xf>
    <xf numFmtId="0" fontId="4" fillId="5" borderId="3" xfId="0" applyFont="1" applyFill="1" applyBorder="1" applyAlignment="1">
      <alignment horizontal="left"/>
    </xf>
    <xf numFmtId="0" fontId="5" fillId="0" borderId="8" xfId="0" applyFont="1" applyBorder="1"/>
    <xf numFmtId="0" fontId="5" fillId="0" borderId="9" xfId="0" applyFont="1" applyBorder="1"/>
    <xf numFmtId="0" fontId="4" fillId="0" borderId="8" xfId="0" applyFont="1" applyBorder="1" applyAlignment="1">
      <alignment horizontal="left" indent="2"/>
    </xf>
    <xf numFmtId="0" fontId="4" fillId="0" borderId="0" xfId="0" applyFont="1" applyAlignment="1">
      <alignment horizontal="left" indent="2"/>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5" fillId="0" borderId="8" xfId="0" applyFont="1" applyBorder="1" applyAlignment="1">
      <alignment horizontal="left"/>
    </xf>
    <xf numFmtId="0" fontId="5" fillId="0" borderId="0" xfId="0" applyFont="1" applyAlignment="1">
      <alignment horizontal="left"/>
    </xf>
    <xf numFmtId="0" fontId="5" fillId="0" borderId="9" xfId="0" applyFont="1" applyBorder="1" applyAlignment="1">
      <alignment horizontal="left"/>
    </xf>
    <xf numFmtId="0" fontId="4" fillId="0" borderId="9" xfId="0" applyFont="1" applyBorder="1" applyAlignment="1">
      <alignment horizontal="left" indent="2"/>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17" fillId="0" borderId="0" xfId="0" applyFont="1"/>
    <xf numFmtId="0" fontId="4" fillId="8" borderId="4" xfId="0" applyFont="1" applyFill="1" applyBorder="1" applyAlignment="1">
      <alignment horizontal="center"/>
    </xf>
    <xf numFmtId="0" fontId="4" fillId="8" borderId="5" xfId="0" applyFont="1" applyFill="1" applyBorder="1" applyAlignment="1">
      <alignment horizontal="center"/>
    </xf>
    <xf numFmtId="0" fontId="4" fillId="8" borderId="6" xfId="0" applyFont="1" applyFill="1" applyBorder="1" applyAlignment="1">
      <alignment horizontal="center"/>
    </xf>
    <xf numFmtId="0" fontId="4" fillId="0" borderId="14" xfId="0" applyFont="1" applyBorder="1" applyAlignment="1">
      <alignment vertical="center"/>
    </xf>
    <xf numFmtId="2" fontId="4" fillId="0" borderId="4" xfId="0" applyNumberFormat="1" applyFont="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4"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10" fontId="17" fillId="0" borderId="0" xfId="0" applyNumberFormat="1" applyFont="1"/>
    <xf numFmtId="0" fontId="17" fillId="0" borderId="0" xfId="0" applyFont="1" applyAlignment="1">
      <alignment horizontal="center"/>
    </xf>
    <xf numFmtId="3" fontId="17" fillId="0" borderId="0" xfId="0" applyNumberFormat="1" applyFont="1"/>
    <xf numFmtId="3" fontId="3" fillId="0" borderId="4" xfId="0" applyNumberFormat="1" applyFont="1" applyBorder="1" applyAlignment="1">
      <alignment horizontal="center"/>
    </xf>
    <xf numFmtId="3" fontId="3" fillId="0" borderId="5" xfId="0" applyNumberFormat="1" applyFont="1" applyBorder="1" applyAlignment="1">
      <alignment horizontal="center"/>
    </xf>
    <xf numFmtId="3" fontId="3" fillId="0" borderId="27" xfId="0" applyNumberFormat="1" applyFont="1" applyBorder="1" applyAlignment="1">
      <alignment horizontal="center"/>
    </xf>
    <xf numFmtId="3" fontId="3" fillId="0" borderId="28" xfId="0" applyNumberFormat="1" applyFont="1" applyBorder="1" applyAlignment="1">
      <alignment horizontal="center"/>
    </xf>
    <xf numFmtId="3" fontId="3" fillId="0" borderId="21" xfId="0" applyNumberFormat="1" applyFont="1" applyBorder="1" applyAlignment="1">
      <alignment horizontal="center"/>
    </xf>
    <xf numFmtId="3" fontId="3" fillId="0" borderId="29" xfId="0" applyNumberFormat="1" applyFont="1" applyBorder="1" applyAlignment="1">
      <alignment horizontal="center"/>
    </xf>
    <xf numFmtId="10" fontId="3" fillId="0" borderId="0" xfId="1" applyNumberFormat="1" applyFont="1" applyBorder="1" applyAlignment="1">
      <alignment horizontal="center" vertical="center" wrapText="1"/>
    </xf>
    <xf numFmtId="10" fontId="3" fillId="0" borderId="21" xfId="1" applyNumberFormat="1" applyFont="1" applyBorder="1" applyAlignment="1">
      <alignment horizontal="center" vertical="center" wrapText="1"/>
    </xf>
    <xf numFmtId="1" fontId="3" fillId="0" borderId="0" xfId="0" applyNumberFormat="1" applyFont="1"/>
    <xf numFmtId="3" fontId="3" fillId="0" borderId="30" xfId="0" applyNumberFormat="1" applyFont="1" applyBorder="1" applyAlignment="1">
      <alignment horizontal="center"/>
    </xf>
    <xf numFmtId="0" fontId="3" fillId="0" borderId="14" xfId="0" applyFont="1" applyBorder="1" applyAlignment="1">
      <alignment horizontal="center"/>
    </xf>
    <xf numFmtId="3" fontId="3" fillId="0" borderId="31" xfId="0" applyNumberFormat="1" applyFont="1" applyBorder="1" applyAlignment="1">
      <alignment horizontal="center"/>
    </xf>
    <xf numFmtId="3" fontId="3" fillId="0" borderId="22" xfId="0" applyNumberFormat="1" applyFont="1" applyBorder="1" applyAlignment="1">
      <alignment horizontal="center"/>
    </xf>
    <xf numFmtId="3" fontId="3" fillId="0" borderId="32" xfId="0" applyNumberFormat="1" applyFont="1" applyBorder="1" applyAlignment="1">
      <alignment horizontal="center"/>
    </xf>
    <xf numFmtId="10" fontId="3" fillId="0" borderId="14" xfId="1" applyNumberFormat="1" applyFont="1" applyBorder="1" applyAlignment="1">
      <alignment horizontal="center" vertical="center" wrapText="1"/>
    </xf>
    <xf numFmtId="10" fontId="3" fillId="0" borderId="22" xfId="1" applyNumberFormat="1" applyFont="1" applyBorder="1" applyAlignment="1">
      <alignment horizontal="center" vertical="center" wrapText="1"/>
    </xf>
    <xf numFmtId="3" fontId="3" fillId="0" borderId="33" xfId="0" applyNumberFormat="1" applyFont="1" applyBorder="1" applyAlignment="1">
      <alignment horizontal="center"/>
    </xf>
    <xf numFmtId="3" fontId="3" fillId="0" borderId="17" xfId="0" applyNumberFormat="1" applyFont="1" applyBorder="1" applyAlignment="1">
      <alignment horizontal="center"/>
    </xf>
    <xf numFmtId="3" fontId="3" fillId="0" borderId="34" xfId="0" applyNumberFormat="1" applyFont="1" applyBorder="1" applyAlignment="1">
      <alignment horizontal="center"/>
    </xf>
    <xf numFmtId="10" fontId="3" fillId="0" borderId="16" xfId="1" applyNumberFormat="1" applyFont="1" applyBorder="1" applyAlignment="1">
      <alignment horizontal="center" vertical="center" wrapText="1"/>
    </xf>
    <xf numFmtId="0" fontId="3" fillId="0" borderId="19" xfId="0" applyFont="1" applyBorder="1" applyAlignment="1">
      <alignment horizontal="center"/>
    </xf>
    <xf numFmtId="10" fontId="3" fillId="0" borderId="19" xfId="1" applyNumberFormat="1" applyFont="1" applyBorder="1" applyAlignment="1">
      <alignment horizontal="center" vertical="center" wrapText="1"/>
    </xf>
    <xf numFmtId="10" fontId="3" fillId="0" borderId="17" xfId="1" applyNumberFormat="1" applyFont="1" applyBorder="1" applyAlignment="1">
      <alignment horizontal="center" vertical="center" wrapText="1"/>
    </xf>
    <xf numFmtId="0" fontId="3" fillId="0" borderId="20" xfId="0" applyFont="1" applyBorder="1" applyAlignment="1">
      <alignment horizontal="center"/>
    </xf>
    <xf numFmtId="3" fontId="11" fillId="0" borderId="21" xfId="0" applyNumberFormat="1" applyFont="1" applyBorder="1" applyAlignment="1">
      <alignment horizontal="center"/>
    </xf>
    <xf numFmtId="10" fontId="11" fillId="0" borderId="19" xfId="1" applyNumberFormat="1" applyFont="1" applyBorder="1" applyAlignment="1">
      <alignment horizontal="center" vertical="center" wrapText="1"/>
    </xf>
    <xf numFmtId="10" fontId="11" fillId="0" borderId="17" xfId="1" applyNumberFormat="1" applyFont="1" applyBorder="1" applyAlignment="1">
      <alignment horizontal="center" vertical="center" wrapText="1"/>
    </xf>
    <xf numFmtId="10" fontId="11" fillId="0" borderId="0" xfId="1" applyNumberFormat="1" applyFont="1" applyBorder="1" applyAlignment="1">
      <alignment horizontal="center" vertical="center" wrapText="1"/>
    </xf>
    <xf numFmtId="10" fontId="11" fillId="0" borderId="21" xfId="1" applyNumberFormat="1" applyFont="1" applyBorder="1" applyAlignment="1">
      <alignment horizontal="center" vertical="center" wrapText="1"/>
    </xf>
    <xf numFmtId="3" fontId="11" fillId="0" borderId="22" xfId="0" applyNumberFormat="1" applyFont="1" applyBorder="1" applyAlignment="1">
      <alignment horizontal="center"/>
    </xf>
    <xf numFmtId="10" fontId="11" fillId="0" borderId="14" xfId="1" applyNumberFormat="1" applyFont="1" applyBorder="1" applyAlignment="1">
      <alignment horizontal="center" vertical="center" wrapText="1"/>
    </xf>
    <xf numFmtId="10" fontId="11" fillId="0" borderId="22" xfId="1" applyNumberFormat="1" applyFont="1" applyBorder="1" applyAlignment="1">
      <alignment horizontal="center" vertical="center" wrapText="1"/>
    </xf>
    <xf numFmtId="3" fontId="11" fillId="0" borderId="17" xfId="0" applyNumberFormat="1" applyFont="1" applyBorder="1" applyAlignment="1">
      <alignment horizontal="center"/>
    </xf>
    <xf numFmtId="0" fontId="12" fillId="0" borderId="0" xfId="0" applyFont="1"/>
    <xf numFmtId="10" fontId="11" fillId="0" borderId="9" xfId="1" applyNumberFormat="1" applyFont="1" applyBorder="1" applyAlignment="1">
      <alignment horizontal="center" vertical="center" wrapText="1"/>
    </xf>
    <xf numFmtId="10" fontId="11" fillId="0" borderId="16" xfId="1" applyNumberFormat="1" applyFont="1" applyBorder="1" applyAlignment="1">
      <alignment horizontal="center" vertical="center" wrapText="1"/>
    </xf>
    <xf numFmtId="0" fontId="11" fillId="0" borderId="0" xfId="0" applyFont="1" applyAlignment="1">
      <alignment horizontal="center"/>
    </xf>
    <xf numFmtId="10" fontId="3" fillId="0" borderId="0" xfId="0" applyNumberFormat="1" applyFont="1"/>
    <xf numFmtId="14" fontId="3" fillId="0" borderId="0" xfId="0" applyNumberFormat="1" applyFont="1"/>
    <xf numFmtId="3" fontId="11" fillId="0" borderId="29" xfId="0" applyNumberFormat="1" applyFont="1" applyBorder="1" applyAlignment="1">
      <alignment horizontal="center"/>
    </xf>
    <xf numFmtId="10" fontId="11" fillId="0" borderId="34" xfId="1" applyNumberFormat="1" applyFont="1" applyBorder="1" applyAlignment="1">
      <alignment horizontal="center" vertical="center" wrapText="1"/>
    </xf>
    <xf numFmtId="0" fontId="9" fillId="3" borderId="0" xfId="0" applyFont="1" applyFill="1"/>
    <xf numFmtId="0" fontId="3" fillId="3" borderId="0" xfId="0" applyFont="1" applyFill="1" applyAlignment="1">
      <alignment horizontal="left" wrapText="1"/>
    </xf>
    <xf numFmtId="0" fontId="4" fillId="0" borderId="0" xfId="0" applyFont="1"/>
    <xf numFmtId="14" fontId="18" fillId="0" borderId="0" xfId="2" applyNumberFormat="1" applyFont="1" applyFill="1"/>
    <xf numFmtId="3" fontId="3" fillId="0" borderId="9" xfId="0" applyNumberFormat="1" applyFont="1" applyBorder="1"/>
    <xf numFmtId="3" fontId="5" fillId="0" borderId="0" xfId="0" applyNumberFormat="1" applyFont="1"/>
    <xf numFmtId="0" fontId="3" fillId="0" borderId="15" xfId="0" applyFont="1" applyBorder="1"/>
    <xf numFmtId="0" fontId="3" fillId="0" borderId="14" xfId="0" applyFont="1" applyBorder="1"/>
    <xf numFmtId="0" fontId="3" fillId="0" borderId="16" xfId="0" applyFont="1" applyBorder="1"/>
    <xf numFmtId="3" fontId="3" fillId="0" borderId="8" xfId="0" applyNumberFormat="1" applyFont="1" applyBorder="1"/>
    <xf numFmtId="3" fontId="3" fillId="0" borderId="15" xfId="0" applyNumberFormat="1" applyFont="1" applyBorder="1"/>
    <xf numFmtId="3" fontId="3" fillId="0" borderId="14" xfId="0" applyNumberFormat="1" applyFont="1" applyBorder="1"/>
    <xf numFmtId="3" fontId="3" fillId="0" borderId="16" xfId="0" applyNumberFormat="1" applyFont="1" applyBorder="1"/>
    <xf numFmtId="164" fontId="3" fillId="0" borderId="0" xfId="0" applyNumberFormat="1" applyFont="1"/>
    <xf numFmtId="3" fontId="5" fillId="0" borderId="8" xfId="0" applyNumberFormat="1" applyFont="1" applyBorder="1" applyAlignment="1">
      <alignment horizontal="center"/>
    </xf>
    <xf numFmtId="3" fontId="5" fillId="0" borderId="0" xfId="0" applyNumberFormat="1" applyFont="1" applyAlignment="1">
      <alignment horizontal="center"/>
    </xf>
    <xf numFmtId="0" fontId="19" fillId="5" borderId="1" xfId="0" applyFont="1" applyFill="1" applyBorder="1" applyAlignment="1">
      <alignment horizontal="left" wrapText="1"/>
    </xf>
    <xf numFmtId="0" fontId="19" fillId="5" borderId="2" xfId="0" applyFont="1" applyFill="1" applyBorder="1" applyAlignment="1">
      <alignment horizontal="left" wrapText="1"/>
    </xf>
    <xf numFmtId="0" fontId="19" fillId="5" borderId="3" xfId="0" applyFont="1" applyFill="1" applyBorder="1" applyAlignment="1">
      <alignment horizontal="left" wrapText="1"/>
    </xf>
    <xf numFmtId="0" fontId="9" fillId="0" borderId="8" xfId="0" applyFont="1" applyBorder="1" applyAlignment="1">
      <alignment horizontal="left" indent="2"/>
    </xf>
    <xf numFmtId="0" fontId="9" fillId="0" borderId="0" xfId="0" applyFont="1" applyAlignment="1">
      <alignment horizontal="left" indent="2"/>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9" fillId="0" borderId="9" xfId="0" applyFont="1" applyBorder="1" applyAlignment="1">
      <alignment horizontal="left" indent="2"/>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3" fontId="3" fillId="0" borderId="6" xfId="0" applyNumberFormat="1" applyFont="1" applyBorder="1" applyAlignment="1">
      <alignment horizontal="center"/>
    </xf>
    <xf numFmtId="3" fontId="3" fillId="0" borderId="21" xfId="0" applyNumberFormat="1" applyFont="1" applyBorder="1" applyAlignment="1">
      <alignment horizontal="center" vertical="center" wrapText="1"/>
    </xf>
    <xf numFmtId="10" fontId="3" fillId="0" borderId="5" xfId="1" applyNumberFormat="1" applyFont="1" applyBorder="1" applyAlignment="1">
      <alignment horizontal="center"/>
    </xf>
    <xf numFmtId="10" fontId="3" fillId="0" borderId="6" xfId="1" applyNumberFormat="1" applyFont="1" applyBorder="1" applyAlignment="1">
      <alignment horizontal="center"/>
    </xf>
    <xf numFmtId="10" fontId="3" fillId="0" borderId="0" xfId="1" applyNumberFormat="1" applyFont="1" applyBorder="1" applyAlignment="1">
      <alignment horizontal="center"/>
    </xf>
    <xf numFmtId="10" fontId="3" fillId="0" borderId="9" xfId="1" applyNumberFormat="1" applyFont="1" applyBorder="1" applyAlignment="1">
      <alignment horizontal="center"/>
    </xf>
    <xf numFmtId="3" fontId="3" fillId="0" borderId="22" xfId="0" applyNumberFormat="1" applyFont="1" applyBorder="1" applyAlignment="1">
      <alignment horizontal="center" vertical="center" wrapText="1"/>
    </xf>
    <xf numFmtId="10" fontId="3" fillId="0" borderId="14" xfId="1" applyNumberFormat="1" applyFont="1" applyBorder="1" applyAlignment="1">
      <alignment horizontal="center"/>
    </xf>
    <xf numFmtId="10" fontId="3" fillId="0" borderId="16" xfId="1" applyNumberFormat="1" applyFont="1" applyBorder="1" applyAlignment="1">
      <alignment horizontal="center"/>
    </xf>
    <xf numFmtId="3" fontId="3" fillId="0" borderId="25" xfId="0" applyNumberFormat="1" applyFont="1" applyBorder="1" applyAlignment="1">
      <alignment horizontal="center"/>
    </xf>
    <xf numFmtId="10" fontId="3" fillId="0" borderId="19" xfId="1" applyNumberFormat="1" applyFont="1" applyBorder="1" applyAlignment="1">
      <alignment horizontal="center"/>
    </xf>
    <xf numFmtId="10" fontId="3" fillId="0" borderId="20" xfId="1" applyNumberFormat="1" applyFont="1" applyBorder="1" applyAlignment="1">
      <alignment horizontal="center"/>
    </xf>
    <xf numFmtId="10" fontId="11" fillId="0" borderId="19" xfId="1" applyNumberFormat="1" applyFont="1" applyBorder="1" applyAlignment="1">
      <alignment horizontal="center"/>
    </xf>
    <xf numFmtId="10" fontId="11" fillId="0" borderId="20" xfId="1" applyNumberFormat="1" applyFont="1" applyBorder="1" applyAlignment="1">
      <alignment horizontal="center"/>
    </xf>
    <xf numFmtId="10" fontId="11" fillId="0" borderId="0" xfId="1" applyNumberFormat="1" applyFont="1" applyBorder="1" applyAlignment="1">
      <alignment horizontal="center"/>
    </xf>
    <xf numFmtId="10" fontId="11" fillId="0" borderId="9" xfId="1" applyNumberFormat="1" applyFont="1" applyBorder="1" applyAlignment="1">
      <alignment horizontal="center"/>
    </xf>
    <xf numFmtId="10" fontId="11" fillId="0" borderId="14" xfId="1" applyNumberFormat="1" applyFont="1" applyBorder="1" applyAlignment="1">
      <alignment horizontal="center"/>
    </xf>
    <xf numFmtId="10" fontId="11" fillId="0" borderId="16" xfId="1" applyNumberFormat="1" applyFont="1" applyBorder="1" applyAlignment="1">
      <alignment horizontal="center"/>
    </xf>
    <xf numFmtId="3" fontId="3" fillId="0" borderId="24" xfId="0" applyNumberFormat="1" applyFont="1" applyBorder="1" applyAlignment="1">
      <alignment horizontal="center"/>
    </xf>
    <xf numFmtId="3" fontId="3" fillId="0" borderId="35" xfId="0" applyNumberFormat="1" applyFont="1" applyBorder="1" applyAlignment="1">
      <alignment horizontal="center"/>
    </xf>
    <xf numFmtId="165" fontId="3" fillId="0" borderId="0" xfId="0" applyNumberFormat="1" applyFont="1" applyAlignment="1">
      <alignment horizontal="center"/>
    </xf>
    <xf numFmtId="165" fontId="3" fillId="0" borderId="0" xfId="1" applyNumberFormat="1" applyFont="1" applyBorder="1"/>
    <xf numFmtId="10" fontId="3" fillId="0" borderId="0" xfId="1" applyNumberFormat="1" applyFont="1" applyBorder="1"/>
    <xf numFmtId="165" fontId="3" fillId="0" borderId="0" xfId="0" applyNumberFormat="1" applyFont="1"/>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4" fillId="0" borderId="7" xfId="0" applyFont="1" applyBorder="1" applyAlignment="1">
      <alignment horizontal="center" vertical="center" wrapText="1"/>
    </xf>
    <xf numFmtId="0" fontId="4" fillId="6" borderId="8" xfId="0" applyFont="1" applyFill="1" applyBorder="1" applyAlignment="1">
      <alignment horizontal="center" wrapText="1"/>
    </xf>
    <xf numFmtId="0" fontId="4" fillId="6" borderId="0" xfId="0" applyFont="1" applyFill="1" applyAlignment="1">
      <alignment horizontal="center" wrapText="1"/>
    </xf>
    <xf numFmtId="0" fontId="4" fillId="6" borderId="9" xfId="0" applyFont="1" applyFill="1" applyBorder="1" applyAlignment="1">
      <alignment horizontal="center" wrapText="1"/>
    </xf>
    <xf numFmtId="0" fontId="4" fillId="7" borderId="8" xfId="0" applyFont="1" applyFill="1" applyBorder="1" applyAlignment="1">
      <alignment horizontal="center" wrapText="1"/>
    </xf>
    <xf numFmtId="0" fontId="4" fillId="7" borderId="0" xfId="0" applyFont="1" applyFill="1" applyAlignment="1">
      <alignment horizontal="center" wrapText="1"/>
    </xf>
    <xf numFmtId="0" fontId="4" fillId="7" borderId="9" xfId="0" applyFont="1" applyFill="1" applyBorder="1" applyAlignment="1">
      <alignment horizontal="center" wrapText="1"/>
    </xf>
    <xf numFmtId="0" fontId="4" fillId="0" borderId="13" xfId="0" applyFont="1" applyBorder="1" applyAlignment="1">
      <alignment horizontal="center" vertical="center" wrapText="1"/>
    </xf>
    <xf numFmtId="3" fontId="11" fillId="0" borderId="0" xfId="0" applyNumberFormat="1" applyFont="1"/>
    <xf numFmtId="17" fontId="9" fillId="0" borderId="20" xfId="0" applyNumberFormat="1" applyFont="1" applyBorder="1" applyAlignment="1">
      <alignment horizontal="center" vertical="center"/>
    </xf>
    <xf numFmtId="0" fontId="3" fillId="0" borderId="8" xfId="0" applyFont="1" applyBorder="1" applyAlignment="1">
      <alignment horizontal="center"/>
    </xf>
    <xf numFmtId="17" fontId="20" fillId="0" borderId="20" xfId="0" applyNumberFormat="1" applyFont="1" applyBorder="1" applyAlignment="1">
      <alignment horizontal="center" vertical="center"/>
    </xf>
    <xf numFmtId="0" fontId="14" fillId="0" borderId="0" xfId="0" applyFont="1"/>
    <xf numFmtId="17" fontId="20" fillId="0" borderId="9" xfId="0" applyNumberFormat="1" applyFont="1" applyBorder="1" applyAlignment="1">
      <alignment horizontal="center" vertical="center"/>
    </xf>
    <xf numFmtId="17" fontId="20" fillId="0" borderId="16" xfId="0" applyNumberFormat="1" applyFont="1" applyBorder="1" applyAlignment="1">
      <alignment horizontal="center" vertical="center"/>
    </xf>
    <xf numFmtId="0" fontId="5" fillId="0" borderId="9" xfId="0" applyFont="1" applyBorder="1" applyAlignment="1">
      <alignment horizontal="center"/>
    </xf>
    <xf numFmtId="0" fontId="9" fillId="5" borderId="2" xfId="0" applyFont="1" applyFill="1" applyBorder="1" applyAlignment="1">
      <alignment horizontal="left"/>
    </xf>
    <xf numFmtId="0" fontId="9" fillId="5" borderId="3" xfId="0" applyFont="1" applyFill="1" applyBorder="1" applyAlignment="1">
      <alignment horizontal="left"/>
    </xf>
    <xf numFmtId="0" fontId="4" fillId="8" borderId="1" xfId="0" applyFont="1" applyFill="1" applyBorder="1" applyAlignment="1">
      <alignment horizontal="center"/>
    </xf>
    <xf numFmtId="0" fontId="4" fillId="8" borderId="2" xfId="0" applyFont="1" applyFill="1" applyBorder="1" applyAlignment="1">
      <alignment horizontal="center"/>
    </xf>
    <xf numFmtId="1" fontId="17" fillId="0" borderId="0" xfId="0" applyNumberFormat="1" applyFont="1"/>
    <xf numFmtId="0" fontId="21" fillId="0" borderId="0" xfId="0" applyFont="1"/>
    <xf numFmtId="10" fontId="4" fillId="0" borderId="1"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17" fillId="0" borderId="0" xfId="0" applyFont="1" applyAlignment="1">
      <alignment horizontal="center" vertical="center"/>
    </xf>
    <xf numFmtId="3" fontId="3" fillId="0" borderId="9" xfId="0" applyNumberFormat="1" applyFont="1" applyBorder="1" applyAlignment="1">
      <alignment horizontal="center" vertical="center" wrapText="1"/>
    </xf>
    <xf numFmtId="10" fontId="3" fillId="0" borderId="8" xfId="1" applyNumberFormat="1" applyFont="1" applyBorder="1" applyAlignment="1">
      <alignment horizontal="center" vertical="center" wrapText="1"/>
    </xf>
    <xf numFmtId="1" fontId="3" fillId="0" borderId="0" xfId="1" applyNumberFormat="1" applyFont="1" applyBorder="1" applyAlignment="1">
      <alignment horizontal="center" vertical="center" wrapText="1"/>
    </xf>
    <xf numFmtId="166" fontId="3" fillId="0" borderId="0" xfId="0" applyNumberFormat="1" applyFont="1" applyAlignment="1">
      <alignment horizontal="center"/>
    </xf>
    <xf numFmtId="3" fontId="3" fillId="0" borderId="16" xfId="0" applyNumberFormat="1" applyFont="1" applyBorder="1" applyAlignment="1">
      <alignment horizontal="center" vertical="center" wrapText="1"/>
    </xf>
    <xf numFmtId="10" fontId="3" fillId="0" borderId="15" xfId="1" applyNumberFormat="1" applyFont="1" applyBorder="1" applyAlignment="1">
      <alignment horizontal="center" vertical="center" wrapText="1"/>
    </xf>
    <xf numFmtId="3" fontId="3" fillId="0" borderId="20" xfId="0" applyNumberFormat="1" applyFont="1" applyBorder="1" applyAlignment="1">
      <alignment horizontal="center" vertical="center" wrapText="1"/>
    </xf>
    <xf numFmtId="10" fontId="3" fillId="0" borderId="18" xfId="1" applyNumberFormat="1" applyFont="1" applyBorder="1" applyAlignment="1">
      <alignment horizontal="center" vertical="center" wrapText="1"/>
    </xf>
    <xf numFmtId="10" fontId="11" fillId="0" borderId="18" xfId="1" applyNumberFormat="1" applyFont="1" applyBorder="1" applyAlignment="1">
      <alignment horizontal="center" vertical="center" wrapText="1"/>
    </xf>
    <xf numFmtId="10" fontId="11" fillId="0" borderId="8" xfId="1" applyNumberFormat="1" applyFont="1" applyBorder="1" applyAlignment="1">
      <alignment horizontal="center" vertical="center" wrapText="1"/>
    </xf>
    <xf numFmtId="10" fontId="11" fillId="0" borderId="15" xfId="1" applyNumberFormat="1" applyFont="1" applyBorder="1" applyAlignment="1">
      <alignment horizontal="center" vertical="center" wrapText="1"/>
    </xf>
    <xf numFmtId="3" fontId="3" fillId="0" borderId="14" xfId="0" applyNumberFormat="1" applyFont="1" applyBorder="1" applyAlignment="1">
      <alignment horizontal="center" vertical="center" wrapText="1"/>
    </xf>
    <xf numFmtId="3" fontId="3" fillId="0" borderId="0" xfId="0" applyNumberFormat="1" applyFont="1" applyAlignment="1">
      <alignment horizontal="center" vertical="center" wrapText="1"/>
    </xf>
    <xf numFmtId="3" fontId="3" fillId="0" borderId="36" xfId="0" applyNumberFormat="1" applyFont="1" applyBorder="1" applyAlignment="1">
      <alignment horizontal="center"/>
    </xf>
    <xf numFmtId="165" fontId="3" fillId="0" borderId="0" xfId="1" applyNumberFormat="1" applyFont="1"/>
    <xf numFmtId="10" fontId="3" fillId="0" borderId="0" xfId="1" applyNumberFormat="1" applyFont="1" applyFill="1"/>
    <xf numFmtId="9" fontId="11" fillId="0" borderId="0" xfId="1" applyFont="1" applyBorder="1" applyAlignment="1">
      <alignment horizontal="center"/>
    </xf>
    <xf numFmtId="10" fontId="3" fillId="0" borderId="0" xfId="1" applyNumberFormat="1" applyFont="1"/>
  </cellXfs>
  <cellStyles count="3">
    <cellStyle name="Neutrálna" xfId="2" builtinId="28"/>
    <cellStyle name="Normálna" xfId="0" builtinId="0"/>
    <cellStyle name="Percentá"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11EA2-91B4-4C26-97BE-6F3B0AD58EF0}">
  <sheetPr codeName="Hárok3"/>
  <dimension ref="A2:A20"/>
  <sheetViews>
    <sheetView tabSelected="1" workbookViewId="0"/>
  </sheetViews>
  <sheetFormatPr defaultColWidth="9.1796875" defaultRowHeight="13" x14ac:dyDescent="0.3"/>
  <cols>
    <col min="1" max="1" width="131.81640625" style="2" customWidth="1"/>
    <col min="2" max="16384" width="9.1796875" style="2"/>
  </cols>
  <sheetData>
    <row r="2" spans="1:1" ht="15" customHeight="1" x14ac:dyDescent="0.35">
      <c r="A2" s="1" t="s">
        <v>0</v>
      </c>
    </row>
    <row r="3" spans="1:1" x14ac:dyDescent="0.3">
      <c r="A3" s="3" t="s">
        <v>1</v>
      </c>
    </row>
    <row r="4" spans="1:1" x14ac:dyDescent="0.3">
      <c r="A4" s="3" t="s">
        <v>2</v>
      </c>
    </row>
    <row r="5" spans="1:1" x14ac:dyDescent="0.3">
      <c r="A5" s="3" t="s">
        <v>3</v>
      </c>
    </row>
    <row r="6" spans="1:1" x14ac:dyDescent="0.3">
      <c r="A6" s="3" t="s">
        <v>4</v>
      </c>
    </row>
    <row r="8" spans="1:1" ht="15" customHeight="1" x14ac:dyDescent="0.35">
      <c r="A8" s="1" t="s">
        <v>5</v>
      </c>
    </row>
    <row r="9" spans="1:1" ht="14.5" x14ac:dyDescent="0.35">
      <c r="A9" s="4" t="s">
        <v>6</v>
      </c>
    </row>
    <row r="10" spans="1:1" ht="39" x14ac:dyDescent="0.3">
      <c r="A10" s="5" t="s">
        <v>7</v>
      </c>
    </row>
    <row r="12" spans="1:1" ht="14.5" x14ac:dyDescent="0.35">
      <c r="A12" s="4" t="s">
        <v>8</v>
      </c>
    </row>
    <row r="13" spans="1:1" ht="105.75" customHeight="1" x14ac:dyDescent="0.3">
      <c r="A13" s="5" t="s">
        <v>9</v>
      </c>
    </row>
    <row r="15" spans="1:1" ht="14.5" x14ac:dyDescent="0.35">
      <c r="A15" s="4" t="s">
        <v>10</v>
      </c>
    </row>
    <row r="16" spans="1:1" ht="67.5" customHeight="1" x14ac:dyDescent="0.3">
      <c r="A16" s="6" t="s">
        <v>11</v>
      </c>
    </row>
    <row r="17" spans="1:1" x14ac:dyDescent="0.3">
      <c r="A17" s="7"/>
    </row>
    <row r="18" spans="1:1" ht="15.5" x14ac:dyDescent="0.35">
      <c r="A18" s="1" t="s">
        <v>12</v>
      </c>
    </row>
    <row r="19" spans="1:1" x14ac:dyDescent="0.3">
      <c r="A19" s="8" t="s">
        <v>13</v>
      </c>
    </row>
    <row r="20" spans="1:1" x14ac:dyDescent="0.3">
      <c r="A20" s="8"/>
    </row>
  </sheetData>
  <mergeCells count="1">
    <mergeCell ref="A19:A20"/>
  </mergeCells>
  <pageMargins left="0.7" right="0.7" top="0.75" bottom="0.75" header="0.3" footer="0.3"/>
  <headerFooter>
    <oddFooter>&amp;L_x000D_&amp;1#&amp;"Calibri"&amp;10&amp;K000000 Interné</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B7062-B796-46E4-AF94-93A0EC1A1C65}">
  <sheetPr codeName="Hárok4"/>
  <dimension ref="A1:AA282"/>
  <sheetViews>
    <sheetView showGridLines="0" workbookViewId="0">
      <pane xSplit="1" ySplit="3" topLeftCell="B239"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5" customHeight="1" x14ac:dyDescent="0.3"/>
  <cols>
    <col min="1" max="1" width="9.1796875" style="15"/>
    <col min="2" max="5" width="14" style="15" customWidth="1"/>
    <col min="6" max="7" width="15.81640625" style="15" customWidth="1"/>
    <col min="8" max="8" width="19.81640625" style="15" customWidth="1"/>
    <col min="9" max="12" width="15.81640625" style="15" customWidth="1"/>
    <col min="13" max="13" width="12.1796875" style="15" bestFit="1" customWidth="1"/>
    <col min="14" max="14" width="10.81640625" style="15" bestFit="1" customWidth="1"/>
    <col min="15" max="15" width="14.81640625" style="15" bestFit="1" customWidth="1"/>
    <col min="16" max="16" width="12.1796875" style="15" bestFit="1" customWidth="1"/>
    <col min="17" max="19" width="3.453125" style="15" customWidth="1"/>
    <col min="20" max="21" width="5.453125" style="15" customWidth="1"/>
    <col min="22" max="22" width="8.81640625" style="15" customWidth="1"/>
    <col min="23" max="23" width="8.1796875" style="15" customWidth="1"/>
    <col min="24" max="24" width="12.54296875" style="15" customWidth="1"/>
    <col min="25" max="25" width="2.453125" style="15" customWidth="1"/>
    <col min="26" max="27" width="9.453125" style="15" bestFit="1" customWidth="1"/>
    <col min="28" max="16384" width="9.1796875" style="15"/>
  </cols>
  <sheetData>
    <row r="1" spans="1:25" ht="17.25" customHeight="1" thickBot="1" x14ac:dyDescent="0.4">
      <c r="A1" s="9" t="s">
        <v>108</v>
      </c>
      <c r="B1" s="10"/>
      <c r="C1" s="10"/>
      <c r="D1" s="10"/>
      <c r="E1" s="10"/>
      <c r="F1" s="10"/>
      <c r="G1" s="10"/>
      <c r="H1" s="11"/>
      <c r="I1" s="12" t="s">
        <v>109</v>
      </c>
      <c r="J1" s="13"/>
      <c r="K1" s="13"/>
      <c r="L1" s="14"/>
      <c r="N1" s="16"/>
      <c r="O1" s="17"/>
    </row>
    <row r="2" spans="1:25" ht="14.25" customHeight="1" thickBot="1" x14ac:dyDescent="0.4">
      <c r="A2" s="18" t="s">
        <v>14</v>
      </c>
      <c r="B2" s="19" t="s">
        <v>110</v>
      </c>
      <c r="C2" s="20"/>
      <c r="D2" s="20"/>
      <c r="E2" s="21"/>
      <c r="F2" s="22" t="s">
        <v>111</v>
      </c>
      <c r="G2" s="23"/>
      <c r="H2" s="24"/>
      <c r="I2" s="25"/>
      <c r="J2" s="26"/>
      <c r="K2" s="26"/>
      <c r="L2" s="27"/>
    </row>
    <row r="3" spans="1:25" ht="29.15" customHeight="1" thickBot="1" x14ac:dyDescent="0.4">
      <c r="A3" s="28"/>
      <c r="B3" s="29" t="s">
        <v>112</v>
      </c>
      <c r="C3" s="30" t="s">
        <v>113</v>
      </c>
      <c r="D3" s="30" t="s">
        <v>114</v>
      </c>
      <c r="E3" s="31" t="s">
        <v>115</v>
      </c>
      <c r="F3" s="32" t="s">
        <v>112</v>
      </c>
      <c r="G3" s="33" t="s">
        <v>113</v>
      </c>
      <c r="H3" s="34" t="s">
        <v>114</v>
      </c>
      <c r="I3" s="35" t="s">
        <v>116</v>
      </c>
      <c r="J3" s="36" t="s">
        <v>117</v>
      </c>
      <c r="K3" s="36" t="s">
        <v>118</v>
      </c>
      <c r="L3" s="37" t="s">
        <v>119</v>
      </c>
    </row>
    <row r="4" spans="1:25" s="42" customFormat="1" ht="14.25" customHeight="1" x14ac:dyDescent="0.3">
      <c r="A4" s="38">
        <v>38353</v>
      </c>
      <c r="B4" s="39">
        <v>391127967.93467432</v>
      </c>
      <c r="C4" s="40">
        <v>221424745.03750911</v>
      </c>
      <c r="D4" s="40">
        <v>21924259.012148973</v>
      </c>
      <c r="E4" s="41">
        <v>0</v>
      </c>
      <c r="G4" s="40"/>
      <c r="H4" s="43"/>
      <c r="I4" s="39"/>
      <c r="K4" s="40">
        <v>109386975.64263426</v>
      </c>
      <c r="L4" s="44"/>
      <c r="N4" s="45"/>
      <c r="O4" s="45"/>
      <c r="P4" s="45"/>
      <c r="Q4" s="45"/>
      <c r="R4" s="45"/>
      <c r="S4" s="45"/>
      <c r="T4" s="45"/>
      <c r="U4" s="45"/>
      <c r="V4" s="45"/>
      <c r="W4" s="45"/>
      <c r="X4" s="45"/>
      <c r="Y4" s="45"/>
    </row>
    <row r="5" spans="1:25" s="42" customFormat="1" ht="14.25" customHeight="1" x14ac:dyDescent="0.3">
      <c r="A5" s="38">
        <v>38384</v>
      </c>
      <c r="B5" s="39">
        <v>385285286.03199893</v>
      </c>
      <c r="C5" s="40">
        <v>240758197.93533823</v>
      </c>
      <c r="D5" s="40">
        <v>14729759.941578703</v>
      </c>
      <c r="E5" s="41">
        <v>0</v>
      </c>
      <c r="G5" s="40"/>
      <c r="H5" s="43"/>
      <c r="I5" s="39">
        <f t="shared" ref="I5:I68" si="0">B4+F4</f>
        <v>391127967.93467432</v>
      </c>
      <c r="J5" s="40"/>
      <c r="K5" s="40">
        <v>79823283.8302463</v>
      </c>
      <c r="L5" s="44"/>
      <c r="N5" s="45"/>
      <c r="O5" s="45"/>
      <c r="P5" s="45"/>
      <c r="Q5" s="45"/>
      <c r="R5" s="45"/>
      <c r="S5" s="45"/>
      <c r="T5" s="45"/>
      <c r="U5" s="45"/>
      <c r="V5" s="45"/>
      <c r="W5" s="45"/>
      <c r="X5" s="45"/>
    </row>
    <row r="6" spans="1:25" s="42" customFormat="1" ht="14.25" customHeight="1" x14ac:dyDescent="0.3">
      <c r="A6" s="38">
        <v>38412</v>
      </c>
      <c r="B6" s="39">
        <v>428415457.87691694</v>
      </c>
      <c r="C6" s="40">
        <v>264025018.35623711</v>
      </c>
      <c r="D6" s="40">
        <v>12155634.700922791</v>
      </c>
      <c r="E6" s="41">
        <v>0</v>
      </c>
      <c r="F6" s="39">
        <v>99693624.609971449</v>
      </c>
      <c r="G6" s="40">
        <v>38800782.181504346</v>
      </c>
      <c r="H6" s="43">
        <v>5807172.7743477393</v>
      </c>
      <c r="I6" s="39">
        <f t="shared" si="0"/>
        <v>385285286.03199893</v>
      </c>
      <c r="J6" s="40"/>
      <c r="K6" s="40">
        <v>119114428.71904665</v>
      </c>
      <c r="L6" s="44"/>
      <c r="N6" s="45"/>
      <c r="O6" s="45"/>
      <c r="P6" s="45"/>
      <c r="Q6" s="45"/>
      <c r="R6" s="45"/>
      <c r="S6" s="45"/>
      <c r="T6" s="45"/>
      <c r="U6" s="45"/>
      <c r="V6" s="45"/>
      <c r="W6" s="45"/>
      <c r="X6" s="45"/>
    </row>
    <row r="7" spans="1:25" s="42" customFormat="1" ht="14.25" customHeight="1" x14ac:dyDescent="0.3">
      <c r="A7" s="38">
        <v>38443</v>
      </c>
      <c r="B7" s="39">
        <v>426024060.94403505</v>
      </c>
      <c r="C7" s="40">
        <v>282358079.00152689</v>
      </c>
      <c r="D7" s="40">
        <v>12620294.562836088</v>
      </c>
      <c r="E7" s="41">
        <v>0</v>
      </c>
      <c r="I7" s="39">
        <f t="shared" si="0"/>
        <v>528109082.48688841</v>
      </c>
      <c r="J7" s="40"/>
      <c r="K7" s="40">
        <v>110649655.24696276</v>
      </c>
      <c r="L7" s="43"/>
      <c r="N7" s="45"/>
      <c r="O7" s="45"/>
      <c r="P7" s="45"/>
      <c r="Q7" s="45"/>
      <c r="R7" s="45"/>
      <c r="S7" s="45"/>
      <c r="T7" s="45"/>
      <c r="U7" s="45"/>
      <c r="V7" s="45"/>
      <c r="W7" s="45"/>
      <c r="X7" s="45"/>
    </row>
    <row r="8" spans="1:25" s="42" customFormat="1" ht="14.25" customHeight="1" x14ac:dyDescent="0.3">
      <c r="A8" s="38">
        <v>38473</v>
      </c>
      <c r="B8" s="39">
        <v>432924884.21961093</v>
      </c>
      <c r="C8" s="40">
        <v>275421047.10217088</v>
      </c>
      <c r="D8" s="40">
        <v>11458125.373431588</v>
      </c>
      <c r="E8" s="41">
        <v>0</v>
      </c>
      <c r="I8" s="39">
        <f t="shared" si="0"/>
        <v>426024060.94403505</v>
      </c>
      <c r="J8" s="40"/>
      <c r="K8" s="40">
        <v>117055513.17566223</v>
      </c>
      <c r="L8" s="43"/>
      <c r="N8" s="45"/>
      <c r="O8" s="45"/>
      <c r="P8" s="45"/>
      <c r="Q8" s="45"/>
      <c r="R8" s="45"/>
      <c r="S8" s="45"/>
      <c r="T8" s="45"/>
      <c r="U8" s="45"/>
      <c r="V8" s="45"/>
      <c r="W8" s="45"/>
      <c r="X8" s="45"/>
    </row>
    <row r="9" spans="1:25" s="42" customFormat="1" ht="14.25" customHeight="1" x14ac:dyDescent="0.3">
      <c r="A9" s="38">
        <v>38504</v>
      </c>
      <c r="B9" s="39">
        <v>464368004.71353644</v>
      </c>
      <c r="C9" s="40">
        <v>276403313.28420633</v>
      </c>
      <c r="D9" s="40">
        <v>12600034.48848171</v>
      </c>
      <c r="E9" s="41">
        <v>0</v>
      </c>
      <c r="F9" s="39">
        <v>130154782.71260704</v>
      </c>
      <c r="G9" s="40">
        <v>50930472.382659495</v>
      </c>
      <c r="H9" s="43">
        <v>7699163.9447653191</v>
      </c>
      <c r="I9" s="39">
        <f t="shared" si="0"/>
        <v>432924884.21961093</v>
      </c>
      <c r="J9" s="40">
        <f t="shared" ref="J9:J72" si="1">C6-E6-D7+G4-H7+E7</f>
        <v>251404723.79340103</v>
      </c>
      <c r="K9" s="40">
        <v>105426875.59217951</v>
      </c>
      <c r="L9" s="43">
        <f t="shared" ref="L9:L72" si="2">I9-J9+K9</f>
        <v>286947036.0183894</v>
      </c>
      <c r="N9" s="45"/>
      <c r="O9" s="45"/>
      <c r="P9" s="45"/>
      <c r="Q9" s="45"/>
      <c r="R9" s="45"/>
      <c r="S9" s="45"/>
      <c r="T9" s="45"/>
      <c r="U9" s="45"/>
      <c r="V9" s="45"/>
      <c r="W9" s="45"/>
      <c r="X9" s="45"/>
    </row>
    <row r="10" spans="1:25" s="42" customFormat="1" ht="14.25" customHeight="1" x14ac:dyDescent="0.3">
      <c r="A10" s="38">
        <v>38534</v>
      </c>
      <c r="B10" s="39">
        <v>415565795.1603266</v>
      </c>
      <c r="C10" s="40">
        <v>304373875.82154948</v>
      </c>
      <c r="D10" s="40">
        <v>15522405.36413729</v>
      </c>
      <c r="E10" s="41">
        <v>0</v>
      </c>
      <c r="I10" s="39">
        <f t="shared" si="0"/>
        <v>594522787.42614353</v>
      </c>
      <c r="J10" s="40">
        <f t="shared" si="1"/>
        <v>270899953.62809533</v>
      </c>
      <c r="K10" s="40">
        <v>119032461.85786363</v>
      </c>
      <c r="L10" s="43">
        <f t="shared" si="2"/>
        <v>442655295.6559118</v>
      </c>
      <c r="N10" s="45"/>
      <c r="O10" s="45"/>
      <c r="P10" s="45"/>
      <c r="Q10" s="45"/>
      <c r="R10" s="45"/>
      <c r="S10" s="45"/>
      <c r="T10" s="45"/>
      <c r="U10" s="45"/>
      <c r="V10" s="45"/>
      <c r="W10" s="45"/>
      <c r="X10" s="45"/>
    </row>
    <row r="11" spans="1:25" s="42" customFormat="1" ht="14.25" customHeight="1" x14ac:dyDescent="0.3">
      <c r="A11" s="38">
        <v>38565</v>
      </c>
      <c r="B11" s="39">
        <v>442374272.48888004</v>
      </c>
      <c r="C11" s="40">
        <v>254536255.95830843</v>
      </c>
      <c r="D11" s="40">
        <v>11241195.313018655</v>
      </c>
      <c r="E11" s="41">
        <v>0</v>
      </c>
      <c r="I11" s="39">
        <f t="shared" si="0"/>
        <v>415565795.1603266</v>
      </c>
      <c r="J11" s="40">
        <f t="shared" si="1"/>
        <v>293922630.85042822</v>
      </c>
      <c r="K11" s="40">
        <v>101996763.91588661</v>
      </c>
      <c r="L11" s="43">
        <f t="shared" si="2"/>
        <v>223639928.22578499</v>
      </c>
      <c r="N11" s="45"/>
      <c r="O11" s="45"/>
      <c r="P11" s="45"/>
      <c r="Q11" s="45"/>
      <c r="R11" s="45"/>
      <c r="S11" s="45"/>
      <c r="T11" s="45"/>
      <c r="U11" s="45"/>
      <c r="V11" s="45"/>
      <c r="W11" s="45"/>
      <c r="X11" s="45"/>
    </row>
    <row r="12" spans="1:25" s="42" customFormat="1" ht="14.25" customHeight="1" x14ac:dyDescent="0.3">
      <c r="A12" s="38">
        <v>38596</v>
      </c>
      <c r="B12" s="39">
        <v>473633643.76286262</v>
      </c>
      <c r="C12" s="40">
        <v>300636077.74015796</v>
      </c>
      <c r="D12" s="40">
        <v>12246681.637124078</v>
      </c>
      <c r="E12" s="41">
        <v>0</v>
      </c>
      <c r="F12" s="39">
        <v>137503463.32071963</v>
      </c>
      <c r="G12" s="40">
        <v>52526302.66215229</v>
      </c>
      <c r="H12" s="43">
        <v>7026885.3813981274</v>
      </c>
      <c r="I12" s="39">
        <f t="shared" si="0"/>
        <v>442374272.48888004</v>
      </c>
      <c r="J12" s="40">
        <f t="shared" si="1"/>
        <v>260880907.92006904</v>
      </c>
      <c r="K12" s="40">
        <v>113104017.68704773</v>
      </c>
      <c r="L12" s="43">
        <f t="shared" si="2"/>
        <v>294597382.25585872</v>
      </c>
      <c r="N12" s="45"/>
      <c r="O12" s="45"/>
      <c r="P12" s="45"/>
      <c r="Q12" s="45"/>
      <c r="R12" s="45"/>
      <c r="S12" s="45"/>
      <c r="T12" s="45"/>
      <c r="U12" s="45"/>
      <c r="V12" s="45"/>
      <c r="W12" s="45"/>
      <c r="X12" s="45"/>
    </row>
    <row r="13" spans="1:25" s="42" customFormat="1" ht="14.25" customHeight="1" x14ac:dyDescent="0.3">
      <c r="A13" s="38">
        <v>38626</v>
      </c>
      <c r="B13" s="39">
        <v>464970153.12354773</v>
      </c>
      <c r="C13" s="40">
        <v>304749038.04023099</v>
      </c>
      <c r="D13" s="40">
        <v>12196375.489610303</v>
      </c>
      <c r="E13" s="41">
        <v>0</v>
      </c>
      <c r="I13" s="39">
        <f t="shared" si="0"/>
        <v>611137107.08358228</v>
      </c>
      <c r="J13" s="40">
        <f t="shared" si="1"/>
        <v>293132680.5085308</v>
      </c>
      <c r="K13" s="40">
        <v>129976626.47215028</v>
      </c>
      <c r="L13" s="43">
        <f t="shared" si="2"/>
        <v>447981053.04720175</v>
      </c>
      <c r="N13" s="45"/>
      <c r="O13" s="45"/>
      <c r="P13" s="45"/>
      <c r="Q13" s="45"/>
      <c r="R13" s="45"/>
      <c r="S13" s="45"/>
      <c r="T13" s="45"/>
      <c r="U13" s="45"/>
      <c r="V13" s="45"/>
      <c r="W13" s="45"/>
      <c r="X13" s="45"/>
    </row>
    <row r="14" spans="1:25" s="42" customFormat="1" ht="14.25" customHeight="1" x14ac:dyDescent="0.3">
      <c r="A14" s="38">
        <v>38657</v>
      </c>
      <c r="B14" s="39">
        <v>506715126.23647344</v>
      </c>
      <c r="C14" s="40">
        <v>348958646.88309103</v>
      </c>
      <c r="D14" s="40">
        <v>15398763.095000995</v>
      </c>
      <c r="E14" s="41">
        <v>0</v>
      </c>
      <c r="F14" s="39"/>
      <c r="G14" s="40"/>
      <c r="H14" s="43"/>
      <c r="I14" s="39">
        <f t="shared" si="0"/>
        <v>464970153.12354773</v>
      </c>
      <c r="J14" s="40">
        <f t="shared" si="1"/>
        <v>286193161.32244569</v>
      </c>
      <c r="K14" s="40">
        <v>137376940.13841864</v>
      </c>
      <c r="L14" s="43">
        <f t="shared" si="2"/>
        <v>316153931.93952072</v>
      </c>
      <c r="N14" s="45"/>
      <c r="O14" s="45"/>
      <c r="P14" s="45"/>
      <c r="Q14" s="45"/>
      <c r="R14" s="45"/>
      <c r="S14" s="45"/>
      <c r="T14" s="45"/>
      <c r="U14" s="45"/>
      <c r="V14" s="45"/>
      <c r="W14" s="45"/>
      <c r="X14" s="45"/>
    </row>
    <row r="15" spans="1:25" s="42" customFormat="1" ht="14.25" customHeight="1" x14ac:dyDescent="0.3">
      <c r="A15" s="46">
        <v>38687</v>
      </c>
      <c r="B15" s="47">
        <v>589037579.83137488</v>
      </c>
      <c r="C15" s="48">
        <v>468822543.35125804</v>
      </c>
      <c r="D15" s="48">
        <v>17568921.264024429</v>
      </c>
      <c r="E15" s="49">
        <v>0</v>
      </c>
      <c r="F15" s="47">
        <v>172781736.90499899</v>
      </c>
      <c r="G15" s="48">
        <v>65047045.143729664</v>
      </c>
      <c r="H15" s="50">
        <v>9890761.9996016733</v>
      </c>
      <c r="I15" s="47">
        <f t="shared" si="0"/>
        <v>506715126.23647344</v>
      </c>
      <c r="J15" s="48">
        <f t="shared" si="1"/>
        <v>288439702.25054765</v>
      </c>
      <c r="K15" s="48">
        <v>146261797.41552147</v>
      </c>
      <c r="L15" s="50">
        <f t="shared" si="2"/>
        <v>364537221.4014473</v>
      </c>
      <c r="N15" s="45"/>
      <c r="O15" s="45"/>
      <c r="P15" s="45"/>
      <c r="Q15" s="45"/>
      <c r="R15" s="45"/>
      <c r="S15" s="45"/>
      <c r="T15" s="45"/>
      <c r="U15" s="45"/>
      <c r="V15" s="45"/>
      <c r="W15" s="45"/>
      <c r="X15" s="45"/>
    </row>
    <row r="16" spans="1:25" s="42" customFormat="1" ht="14.25" customHeight="1" x14ac:dyDescent="0.3">
      <c r="A16" s="38">
        <v>38718</v>
      </c>
      <c r="B16" s="39">
        <v>427797911.10668522</v>
      </c>
      <c r="C16" s="40">
        <v>304433345.61508328</v>
      </c>
      <c r="D16" s="40">
        <v>28141273.019982737</v>
      </c>
      <c r="E16" s="41">
        <v>0</v>
      </c>
      <c r="F16" s="39"/>
      <c r="G16" s="40"/>
      <c r="H16" s="43"/>
      <c r="I16" s="39">
        <f t="shared" si="0"/>
        <v>761819316.7363739</v>
      </c>
      <c r="J16" s="40">
        <f t="shared" si="1"/>
        <v>289350274.94523001</v>
      </c>
      <c r="K16" s="40">
        <v>146431381.93985263</v>
      </c>
      <c r="L16" s="43">
        <f t="shared" si="2"/>
        <v>618900423.73099649</v>
      </c>
      <c r="N16" s="45"/>
      <c r="O16" s="45"/>
      <c r="P16" s="45"/>
      <c r="Q16" s="45"/>
      <c r="R16" s="45"/>
      <c r="S16" s="45"/>
      <c r="T16" s="45"/>
      <c r="U16" s="45"/>
      <c r="V16" s="45"/>
      <c r="W16" s="45"/>
      <c r="X16" s="45"/>
    </row>
    <row r="17" spans="1:24" s="42" customFormat="1" ht="14.25" customHeight="1" x14ac:dyDescent="0.3">
      <c r="A17" s="38">
        <v>38749</v>
      </c>
      <c r="B17" s="39">
        <v>405428564.03106952</v>
      </c>
      <c r="C17" s="40">
        <v>310072257.21967733</v>
      </c>
      <c r="D17" s="40">
        <v>14623062.603730995</v>
      </c>
      <c r="E17" s="41">
        <v>0</v>
      </c>
      <c r="F17" s="39"/>
      <c r="G17" s="40"/>
      <c r="H17" s="43"/>
      <c r="I17" s="39">
        <f t="shared" si="0"/>
        <v>427797911.10668522</v>
      </c>
      <c r="J17" s="40">
        <f t="shared" si="1"/>
        <v>374025266.28161722</v>
      </c>
      <c r="K17" s="40">
        <v>136514226.65006971</v>
      </c>
      <c r="L17" s="43">
        <f t="shared" si="2"/>
        <v>190286871.47513771</v>
      </c>
      <c r="N17" s="45"/>
      <c r="O17" s="45"/>
      <c r="P17" s="45"/>
      <c r="Q17" s="45"/>
      <c r="R17" s="45"/>
      <c r="S17" s="45"/>
      <c r="T17" s="45"/>
      <c r="U17" s="45"/>
      <c r="V17" s="45"/>
      <c r="W17" s="45"/>
      <c r="X17" s="45"/>
    </row>
    <row r="18" spans="1:24" s="42" customFormat="1" ht="14.25" customHeight="1" x14ac:dyDescent="0.3">
      <c r="A18" s="38">
        <v>38777</v>
      </c>
      <c r="B18" s="39">
        <v>511589900.8165704</v>
      </c>
      <c r="C18" s="40">
        <v>342141672.34282678</v>
      </c>
      <c r="D18" s="40">
        <v>16419023.534488481</v>
      </c>
      <c r="E18" s="41">
        <v>0</v>
      </c>
      <c r="F18" s="39">
        <v>108212963.88501626</v>
      </c>
      <c r="G18" s="40">
        <v>45942117.572860651</v>
      </c>
      <c r="H18" s="43">
        <v>5745129.0247626631</v>
      </c>
      <c r="I18" s="39">
        <f t="shared" si="0"/>
        <v>405428564.03106952</v>
      </c>
      <c r="J18" s="40">
        <f t="shared" si="1"/>
        <v>440681270.33127528</v>
      </c>
      <c r="K18" s="40">
        <v>135769447.84339109</v>
      </c>
      <c r="L18" s="43">
        <f t="shared" si="2"/>
        <v>100516741.54318532</v>
      </c>
      <c r="N18" s="45"/>
      <c r="O18" s="45"/>
      <c r="P18" s="45"/>
      <c r="Q18" s="45"/>
      <c r="R18" s="45"/>
      <c r="S18" s="45"/>
      <c r="T18" s="45"/>
      <c r="U18" s="45"/>
      <c r="V18" s="45"/>
      <c r="W18" s="45"/>
      <c r="X18" s="45"/>
    </row>
    <row r="19" spans="1:24" s="42" customFormat="1" ht="14.25" customHeight="1" x14ac:dyDescent="0.3">
      <c r="A19" s="38">
        <v>38808</v>
      </c>
      <c r="B19" s="39">
        <v>496430632.41054237</v>
      </c>
      <c r="C19" s="40">
        <v>352761557.19312221</v>
      </c>
      <c r="D19" s="40">
        <v>17560467.038438559</v>
      </c>
      <c r="E19" s="41">
        <v>0</v>
      </c>
      <c r="I19" s="39">
        <f t="shared" si="0"/>
        <v>619802864.70158672</v>
      </c>
      <c r="J19" s="40">
        <f t="shared" si="1"/>
        <v>289810283.0113523</v>
      </c>
      <c r="K19" s="40">
        <v>132640217.50912832</v>
      </c>
      <c r="L19" s="43">
        <f t="shared" si="2"/>
        <v>462632799.19936275</v>
      </c>
      <c r="N19" s="45"/>
      <c r="O19" s="45"/>
      <c r="P19" s="45"/>
      <c r="Q19" s="45"/>
      <c r="R19" s="45"/>
      <c r="S19" s="45"/>
      <c r="T19" s="45"/>
      <c r="U19" s="45"/>
      <c r="V19" s="45"/>
      <c r="W19" s="45"/>
      <c r="X19" s="45"/>
    </row>
    <row r="20" spans="1:24" s="42" customFormat="1" ht="14.25" customHeight="1" x14ac:dyDescent="0.3">
      <c r="A20" s="38">
        <v>38838</v>
      </c>
      <c r="B20" s="39">
        <v>514286126.83396399</v>
      </c>
      <c r="C20" s="40">
        <v>379937852.88455153</v>
      </c>
      <c r="D20" s="40">
        <v>15129626.734382261</v>
      </c>
      <c r="E20" s="41">
        <v>0</v>
      </c>
      <c r="I20" s="39">
        <f t="shared" si="0"/>
        <v>496430632.41054237</v>
      </c>
      <c r="J20" s="40">
        <f t="shared" si="1"/>
        <v>352955149.80415583</v>
      </c>
      <c r="K20" s="40">
        <v>149162244.6076479</v>
      </c>
      <c r="L20" s="43">
        <f t="shared" si="2"/>
        <v>292637727.21403444</v>
      </c>
      <c r="N20" s="45"/>
      <c r="O20" s="45"/>
      <c r="P20" s="45"/>
      <c r="Q20" s="45"/>
      <c r="R20" s="45"/>
      <c r="S20" s="45"/>
      <c r="T20" s="45"/>
      <c r="U20" s="45"/>
      <c r="V20" s="45"/>
      <c r="W20" s="45"/>
      <c r="X20" s="45"/>
    </row>
    <row r="21" spans="1:24" s="42" customFormat="1" ht="14.25" customHeight="1" x14ac:dyDescent="0.3">
      <c r="A21" s="38">
        <v>38869</v>
      </c>
      <c r="B21" s="39">
        <v>535562219.47819155</v>
      </c>
      <c r="C21" s="40">
        <v>358675523.06977361</v>
      </c>
      <c r="D21" s="40">
        <v>15314511.385514174</v>
      </c>
      <c r="E21" s="41">
        <v>0</v>
      </c>
      <c r="F21" s="39">
        <v>147478794.13131514</v>
      </c>
      <c r="G21" s="40">
        <v>58975144.791874126</v>
      </c>
      <c r="H21" s="43">
        <v>6384021.5760472678</v>
      </c>
      <c r="I21" s="39">
        <f t="shared" si="0"/>
        <v>514286126.83396399</v>
      </c>
      <c r="J21" s="40">
        <f t="shared" si="1"/>
        <v>324581205.30438823</v>
      </c>
      <c r="K21" s="40">
        <v>156695334.31288588</v>
      </c>
      <c r="L21" s="43">
        <f t="shared" si="2"/>
        <v>346400255.84246165</v>
      </c>
      <c r="N21" s="45"/>
      <c r="O21" s="45"/>
      <c r="P21" s="45"/>
      <c r="Q21" s="45"/>
      <c r="R21" s="45"/>
      <c r="S21" s="45"/>
      <c r="T21" s="45"/>
      <c r="U21" s="45"/>
      <c r="V21" s="45"/>
      <c r="W21" s="45"/>
      <c r="X21" s="45"/>
    </row>
    <row r="22" spans="1:24" s="42" customFormat="1" ht="14.25" customHeight="1" x14ac:dyDescent="0.3">
      <c r="A22" s="38">
        <v>38899</v>
      </c>
      <c r="B22" s="39">
        <v>509503948.35026222</v>
      </c>
      <c r="C22" s="40">
        <v>349101958.44121355</v>
      </c>
      <c r="D22" s="40">
        <v>14623318.36287592</v>
      </c>
      <c r="E22" s="41">
        <v>0</v>
      </c>
      <c r="I22" s="39">
        <f t="shared" si="0"/>
        <v>683041013.60950673</v>
      </c>
      <c r="J22" s="40">
        <f t="shared" si="1"/>
        <v>337631930.45873994</v>
      </c>
      <c r="K22" s="40">
        <v>135969239.11870146</v>
      </c>
      <c r="L22" s="43">
        <f t="shared" si="2"/>
        <v>481378322.26946825</v>
      </c>
      <c r="N22" s="45"/>
      <c r="O22" s="45"/>
      <c r="P22" s="45"/>
      <c r="Q22" s="45"/>
      <c r="R22" s="45"/>
      <c r="S22" s="45"/>
      <c r="T22" s="45"/>
      <c r="U22" s="45"/>
      <c r="V22" s="45"/>
      <c r="W22" s="45"/>
      <c r="X22" s="45"/>
    </row>
    <row r="23" spans="1:24" s="42" customFormat="1" ht="14.25" customHeight="1" x14ac:dyDescent="0.3">
      <c r="A23" s="38">
        <v>38930</v>
      </c>
      <c r="B23" s="39">
        <v>519084668.09400517</v>
      </c>
      <c r="C23" s="40">
        <v>359038454.19239193</v>
      </c>
      <c r="D23" s="40">
        <v>20087528.248024963</v>
      </c>
      <c r="E23" s="41">
        <v>0</v>
      </c>
      <c r="I23" s="39">
        <f t="shared" si="0"/>
        <v>509503948.35026222</v>
      </c>
      <c r="J23" s="40">
        <f t="shared" si="1"/>
        <v>404181437.49585074</v>
      </c>
      <c r="K23" s="40">
        <v>137366935.83615479</v>
      </c>
      <c r="L23" s="43">
        <f t="shared" si="2"/>
        <v>242689446.69056627</v>
      </c>
      <c r="N23" s="45"/>
      <c r="O23" s="45"/>
      <c r="P23" s="45"/>
      <c r="Q23" s="45"/>
      <c r="R23" s="45"/>
      <c r="S23" s="45"/>
      <c r="T23" s="45"/>
      <c r="U23" s="45"/>
      <c r="V23" s="45"/>
      <c r="W23" s="45"/>
      <c r="X23" s="45"/>
    </row>
    <row r="24" spans="1:24" s="42" customFormat="1" ht="14.25" customHeight="1" x14ac:dyDescent="0.3">
      <c r="A24" s="38">
        <v>38961</v>
      </c>
      <c r="B24" s="39">
        <v>528018414.82440412</v>
      </c>
      <c r="C24" s="40">
        <v>420920776.9700591</v>
      </c>
      <c r="D24" s="40">
        <v>13601271.260705039</v>
      </c>
      <c r="E24" s="41">
        <v>0</v>
      </c>
      <c r="F24" s="39">
        <v>152947646.21921262</v>
      </c>
      <c r="G24" s="40">
        <v>59678865.929761663</v>
      </c>
      <c r="H24" s="43">
        <v>7465556.2968864106</v>
      </c>
      <c r="I24" s="39">
        <f t="shared" si="0"/>
        <v>519084668.09400517</v>
      </c>
      <c r="J24" s="40">
        <f t="shared" si="1"/>
        <v>344052204.70689768</v>
      </c>
      <c r="K24" s="40">
        <v>173791310.68080726</v>
      </c>
      <c r="L24" s="43">
        <f t="shared" si="2"/>
        <v>348823774.06791472</v>
      </c>
      <c r="N24" s="45"/>
      <c r="O24" s="45"/>
      <c r="P24" s="45"/>
      <c r="Q24" s="45"/>
      <c r="R24" s="45"/>
      <c r="S24" s="45"/>
      <c r="T24" s="45"/>
      <c r="U24" s="45"/>
      <c r="V24" s="45"/>
      <c r="W24" s="45"/>
      <c r="X24" s="45"/>
    </row>
    <row r="25" spans="1:24" s="42" customFormat="1" ht="14.25" customHeight="1" x14ac:dyDescent="0.3">
      <c r="A25" s="38">
        <v>38991</v>
      </c>
      <c r="B25" s="39">
        <v>575953192.25917804</v>
      </c>
      <c r="C25" s="40">
        <v>457970754.33180642</v>
      </c>
      <c r="D25" s="40">
        <v>13930938.093341298</v>
      </c>
      <c r="E25" s="41">
        <v>0</v>
      </c>
      <c r="I25" s="39">
        <f t="shared" si="0"/>
        <v>680966061.04361677</v>
      </c>
      <c r="J25" s="40">
        <f t="shared" si="1"/>
        <v>329014430.19318861</v>
      </c>
      <c r="K25" s="40">
        <v>191817956.26269668</v>
      </c>
      <c r="L25" s="43">
        <f t="shared" si="2"/>
        <v>543769587.11312485</v>
      </c>
      <c r="N25" s="45"/>
      <c r="O25" s="45"/>
      <c r="P25" s="45"/>
      <c r="Q25" s="45"/>
      <c r="R25" s="45"/>
      <c r="S25" s="45"/>
      <c r="T25" s="45"/>
      <c r="U25" s="45"/>
      <c r="V25" s="45"/>
      <c r="W25" s="45"/>
      <c r="X25" s="45"/>
    </row>
    <row r="26" spans="1:24" s="42" customFormat="1" ht="14.25" customHeight="1" x14ac:dyDescent="0.3">
      <c r="A26" s="38">
        <v>39022</v>
      </c>
      <c r="B26" s="39">
        <v>563313804.62059343</v>
      </c>
      <c r="C26" s="40">
        <v>430171121.39016128</v>
      </c>
      <c r="D26" s="40">
        <v>24261556.761601273</v>
      </c>
      <c r="E26" s="41">
        <v>0</v>
      </c>
      <c r="F26" s="39"/>
      <c r="G26" s="40"/>
      <c r="H26" s="43"/>
      <c r="I26" s="39">
        <f t="shared" si="0"/>
        <v>575953192.25917804</v>
      </c>
      <c r="J26" s="40">
        <f t="shared" si="1"/>
        <v>396946771.4266746</v>
      </c>
      <c r="K26" s="40">
        <v>162924218.1517626</v>
      </c>
      <c r="L26" s="43">
        <f t="shared" si="2"/>
        <v>341930638.98426604</v>
      </c>
      <c r="N26" s="45"/>
      <c r="O26" s="45"/>
      <c r="P26" s="45"/>
      <c r="Q26" s="45"/>
      <c r="R26" s="45"/>
      <c r="S26" s="45"/>
      <c r="T26" s="45"/>
      <c r="U26" s="45"/>
      <c r="V26" s="45"/>
      <c r="W26" s="45"/>
      <c r="X26" s="45"/>
    </row>
    <row r="27" spans="1:24" s="42" customFormat="1" ht="14.25" customHeight="1" x14ac:dyDescent="0.3">
      <c r="A27" s="46">
        <v>39052</v>
      </c>
      <c r="B27" s="47">
        <v>672457124.47719574</v>
      </c>
      <c r="C27" s="48">
        <v>500019568.94376945</v>
      </c>
      <c r="D27" s="48">
        <v>19403613.954723492</v>
      </c>
      <c r="E27" s="49">
        <v>0</v>
      </c>
      <c r="F27" s="47">
        <v>201488117.24092147</v>
      </c>
      <c r="G27" s="48">
        <v>79580736.307508469</v>
      </c>
      <c r="H27" s="50">
        <v>9686121.3901613224</v>
      </c>
      <c r="I27" s="47">
        <f t="shared" si="0"/>
        <v>563313804.62059343</v>
      </c>
      <c r="J27" s="48">
        <f t="shared" si="1"/>
        <v>406989838.87671781</v>
      </c>
      <c r="K27" s="48">
        <v>169612043.20686451</v>
      </c>
      <c r="L27" s="50">
        <f t="shared" si="2"/>
        <v>325936008.9507401</v>
      </c>
      <c r="N27" s="45"/>
      <c r="O27" s="45"/>
      <c r="P27" s="45"/>
      <c r="Q27" s="45"/>
      <c r="R27" s="45"/>
      <c r="S27" s="45"/>
      <c r="T27" s="45"/>
      <c r="U27" s="45"/>
      <c r="V27" s="45"/>
      <c r="W27" s="45"/>
      <c r="X27" s="45"/>
    </row>
    <row r="28" spans="1:24" s="42" customFormat="1" ht="14.25" customHeight="1" x14ac:dyDescent="0.3">
      <c r="A28" s="38">
        <v>39083</v>
      </c>
      <c r="B28" s="39">
        <v>474671792.8367523</v>
      </c>
      <c r="C28" s="40">
        <v>365672334.66109008</v>
      </c>
      <c r="D28" s="40">
        <v>44524379.240523137</v>
      </c>
      <c r="E28" s="41">
        <v>0</v>
      </c>
      <c r="F28" s="39"/>
      <c r="G28" s="40"/>
      <c r="H28" s="43"/>
      <c r="I28" s="39">
        <f t="shared" si="0"/>
        <v>873945241.71811724</v>
      </c>
      <c r="J28" s="40">
        <f t="shared" si="1"/>
        <v>433709197.57020515</v>
      </c>
      <c r="K28" s="40">
        <v>125153746.93089025</v>
      </c>
      <c r="L28" s="43">
        <f t="shared" si="2"/>
        <v>565389791.07880235</v>
      </c>
      <c r="N28" s="45"/>
      <c r="O28" s="45"/>
      <c r="P28" s="45"/>
      <c r="Q28" s="45"/>
      <c r="R28" s="45"/>
      <c r="S28" s="45"/>
      <c r="T28" s="45"/>
      <c r="U28" s="45"/>
      <c r="V28" s="45"/>
      <c r="W28" s="45"/>
      <c r="X28" s="45"/>
    </row>
    <row r="29" spans="1:24" s="42" customFormat="1" ht="14.25" customHeight="1" x14ac:dyDescent="0.3">
      <c r="A29" s="38">
        <v>39114</v>
      </c>
      <c r="B29" s="39">
        <v>489609117.53966671</v>
      </c>
      <c r="C29" s="40">
        <v>380372529.67536348</v>
      </c>
      <c r="D29" s="40">
        <v>15773288.986257717</v>
      </c>
      <c r="E29" s="41">
        <v>0</v>
      </c>
      <c r="F29" s="39"/>
      <c r="G29" s="40"/>
      <c r="H29" s="43"/>
      <c r="I29" s="39">
        <f t="shared" si="0"/>
        <v>474671792.8367523</v>
      </c>
      <c r="J29" s="40">
        <f t="shared" si="1"/>
        <v>460760251.97503811</v>
      </c>
      <c r="K29" s="40">
        <v>148089503.36851886</v>
      </c>
      <c r="L29" s="43">
        <f t="shared" si="2"/>
        <v>162001044.23023304</v>
      </c>
      <c r="N29" s="45"/>
      <c r="O29" s="45"/>
      <c r="P29" s="45"/>
      <c r="Q29" s="45"/>
      <c r="R29" s="45"/>
      <c r="S29" s="45"/>
      <c r="T29" s="45"/>
      <c r="U29" s="45"/>
      <c r="V29" s="45"/>
      <c r="W29" s="45"/>
      <c r="X29" s="45"/>
    </row>
    <row r="30" spans="1:24" s="42" customFormat="1" ht="14.25" customHeight="1" x14ac:dyDescent="0.3">
      <c r="A30" s="38">
        <v>39142</v>
      </c>
      <c r="B30" s="39">
        <v>566842893.21516299</v>
      </c>
      <c r="C30" s="40">
        <v>408314089.09247822</v>
      </c>
      <c r="D30" s="40">
        <v>16478730.697736174</v>
      </c>
      <c r="E30" s="41">
        <v>0</v>
      </c>
      <c r="F30" s="39">
        <v>118946658.83290181</v>
      </c>
      <c r="G30" s="40">
        <v>59450155.812255189</v>
      </c>
      <c r="H30" s="43">
        <v>6395645.0242315605</v>
      </c>
      <c r="I30" s="39">
        <f t="shared" si="0"/>
        <v>489609117.53966671</v>
      </c>
      <c r="J30" s="40">
        <f t="shared" si="1"/>
        <v>455495189.7032463</v>
      </c>
      <c r="K30" s="40">
        <v>155850757.36340699</v>
      </c>
      <c r="L30" s="43">
        <f t="shared" si="2"/>
        <v>189964685.1998274</v>
      </c>
      <c r="N30" s="45"/>
      <c r="O30" s="45"/>
      <c r="P30" s="45"/>
      <c r="Q30" s="45"/>
      <c r="R30" s="45"/>
      <c r="S30" s="45"/>
      <c r="T30" s="45"/>
      <c r="U30" s="45"/>
      <c r="V30" s="45"/>
      <c r="W30" s="45"/>
      <c r="X30" s="45"/>
    </row>
    <row r="31" spans="1:24" s="42" customFormat="1" ht="14.25" customHeight="1" x14ac:dyDescent="0.3">
      <c r="A31" s="38">
        <v>39173</v>
      </c>
      <c r="B31" s="39">
        <v>511597828.95173603</v>
      </c>
      <c r="C31" s="40">
        <v>394619674.36765581</v>
      </c>
      <c r="D31" s="40">
        <v>15242061.707495186</v>
      </c>
      <c r="E31" s="41">
        <v>0</v>
      </c>
      <c r="I31" s="39">
        <f t="shared" si="0"/>
        <v>685789552.04806483</v>
      </c>
      <c r="J31" s="40">
        <f t="shared" si="1"/>
        <v>349899045.67483234</v>
      </c>
      <c r="K31" s="40">
        <v>165509852.36838606</v>
      </c>
      <c r="L31" s="43">
        <f t="shared" si="2"/>
        <v>501400358.74161851</v>
      </c>
      <c r="N31" s="45"/>
      <c r="O31" s="45"/>
      <c r="P31" s="45"/>
      <c r="Q31" s="45"/>
      <c r="R31" s="45"/>
      <c r="S31" s="45"/>
      <c r="T31" s="45"/>
      <c r="U31" s="45"/>
      <c r="V31" s="45"/>
      <c r="W31" s="45"/>
      <c r="X31" s="45"/>
    </row>
    <row r="32" spans="1:24" s="42" customFormat="1" ht="14.25" customHeight="1" x14ac:dyDescent="0.3">
      <c r="A32" s="38">
        <v>39203</v>
      </c>
      <c r="B32" s="39">
        <v>567434890.29409814</v>
      </c>
      <c r="C32" s="40">
        <v>446642167.52970856</v>
      </c>
      <c r="D32" s="40">
        <v>15848268.040894907</v>
      </c>
      <c r="E32" s="41">
        <v>0</v>
      </c>
      <c r="I32" s="39">
        <f t="shared" si="0"/>
        <v>511597828.95173603</v>
      </c>
      <c r="J32" s="40">
        <f t="shared" si="1"/>
        <v>437078890.26090419</v>
      </c>
      <c r="K32" s="40">
        <v>182012181.64608645</v>
      </c>
      <c r="L32" s="43">
        <f t="shared" si="2"/>
        <v>256531120.33691829</v>
      </c>
      <c r="N32" s="45"/>
      <c r="O32" s="45"/>
      <c r="P32" s="45"/>
      <c r="Q32" s="45"/>
      <c r="R32" s="45"/>
      <c r="S32" s="45"/>
      <c r="T32" s="45"/>
      <c r="U32" s="45"/>
      <c r="V32" s="45"/>
      <c r="W32" s="45"/>
      <c r="X32" s="45"/>
    </row>
    <row r="33" spans="1:24" s="42" customFormat="1" ht="14.25" customHeight="1" x14ac:dyDescent="0.3">
      <c r="A33" s="38">
        <v>39234</v>
      </c>
      <c r="B33" s="39">
        <v>579468204.50773418</v>
      </c>
      <c r="C33" s="40">
        <v>429633231.82632941</v>
      </c>
      <c r="D33" s="40">
        <v>14911687.21370245</v>
      </c>
      <c r="E33" s="41">
        <v>0</v>
      </c>
      <c r="F33" s="39">
        <v>156443903.00736904</v>
      </c>
      <c r="G33" s="40">
        <v>74918044.546239123</v>
      </c>
      <c r="H33" s="43">
        <v>9835360.3199893776</v>
      </c>
      <c r="I33" s="39">
        <f t="shared" si="0"/>
        <v>567434890.29409814</v>
      </c>
      <c r="J33" s="40">
        <f t="shared" si="1"/>
        <v>393072027.384983</v>
      </c>
      <c r="K33" s="40">
        <v>175355689.66208595</v>
      </c>
      <c r="L33" s="43">
        <f t="shared" si="2"/>
        <v>349718552.57120109</v>
      </c>
      <c r="N33" s="45"/>
      <c r="O33" s="45"/>
      <c r="P33" s="45"/>
      <c r="Q33" s="45"/>
      <c r="R33" s="45"/>
      <c r="S33" s="45"/>
      <c r="T33" s="45"/>
      <c r="U33" s="45"/>
      <c r="V33" s="45"/>
      <c r="W33" s="45"/>
      <c r="X33" s="45"/>
    </row>
    <row r="34" spans="1:24" s="42" customFormat="1" ht="14.25" customHeight="1" x14ac:dyDescent="0.3">
      <c r="A34" s="38">
        <v>39264</v>
      </c>
      <c r="B34" s="39">
        <v>541459018.52220666</v>
      </c>
      <c r="C34" s="40">
        <v>435497342.09652787</v>
      </c>
      <c r="D34" s="40">
        <v>16656716.68990241</v>
      </c>
      <c r="E34" s="41">
        <v>0</v>
      </c>
      <c r="I34" s="39">
        <f t="shared" si="0"/>
        <v>735912107.51510322</v>
      </c>
      <c r="J34" s="40">
        <f t="shared" si="1"/>
        <v>378771406.32676089</v>
      </c>
      <c r="K34" s="40">
        <v>174788355.06506002</v>
      </c>
      <c r="L34" s="43">
        <f t="shared" si="2"/>
        <v>531929056.25340235</v>
      </c>
      <c r="N34" s="45"/>
      <c r="O34" s="45"/>
      <c r="P34" s="45"/>
      <c r="Q34" s="45"/>
      <c r="R34" s="45"/>
      <c r="S34" s="45"/>
      <c r="T34" s="45"/>
      <c r="U34" s="45"/>
      <c r="V34" s="45"/>
      <c r="W34" s="45"/>
      <c r="X34" s="45"/>
    </row>
    <row r="35" spans="1:24" s="42" customFormat="1" ht="14.25" customHeight="1" x14ac:dyDescent="0.3">
      <c r="A35" s="38">
        <v>39295</v>
      </c>
      <c r="B35" s="39">
        <v>555182776.60492599</v>
      </c>
      <c r="C35" s="40">
        <v>424833252.83808005</v>
      </c>
      <c r="D35" s="40">
        <v>20641512.148974307</v>
      </c>
      <c r="E35" s="41">
        <v>0</v>
      </c>
      <c r="F35" s="39"/>
      <c r="G35" s="40"/>
      <c r="H35" s="43"/>
      <c r="I35" s="39">
        <f t="shared" si="0"/>
        <v>541459018.52220666</v>
      </c>
      <c r="J35" s="40">
        <f t="shared" si="1"/>
        <v>481345275.80827194</v>
      </c>
      <c r="K35" s="40">
        <v>172659577.02449706</v>
      </c>
      <c r="L35" s="43">
        <f t="shared" si="2"/>
        <v>232773319.73843178</v>
      </c>
      <c r="N35" s="45"/>
      <c r="O35" s="45"/>
      <c r="P35" s="45"/>
      <c r="Q35" s="45"/>
      <c r="R35" s="45"/>
      <c r="S35" s="45"/>
      <c r="T35" s="45"/>
      <c r="U35" s="45"/>
      <c r="V35" s="45"/>
      <c r="W35" s="45"/>
      <c r="X35" s="45"/>
    </row>
    <row r="36" spans="1:24" s="42" customFormat="1" ht="14.25" customHeight="1" x14ac:dyDescent="0.3">
      <c r="A36" s="38">
        <v>39326</v>
      </c>
      <c r="B36" s="39">
        <v>575357201.91860855</v>
      </c>
      <c r="C36" s="40">
        <v>464946532.26448911</v>
      </c>
      <c r="D36" s="40">
        <v>18185699.727809865</v>
      </c>
      <c r="E36" s="41">
        <v>0</v>
      </c>
      <c r="F36" s="39">
        <v>162461207.09685984</v>
      </c>
      <c r="G36" s="40">
        <v>68740865.962955579</v>
      </c>
      <c r="H36" s="43">
        <v>8926688.3091017716</v>
      </c>
      <c r="I36" s="39">
        <f t="shared" si="0"/>
        <v>555182776.60492599</v>
      </c>
      <c r="J36" s="40">
        <f t="shared" si="1"/>
        <v>412976515.13642699</v>
      </c>
      <c r="K36" s="40">
        <v>186362934.23919538</v>
      </c>
      <c r="L36" s="43">
        <f t="shared" si="2"/>
        <v>328569195.70769441</v>
      </c>
      <c r="N36" s="45"/>
      <c r="O36" s="45"/>
      <c r="P36" s="45"/>
      <c r="Q36" s="45"/>
      <c r="R36" s="45"/>
      <c r="S36" s="45"/>
      <c r="T36" s="45"/>
      <c r="U36" s="45"/>
      <c r="V36" s="45"/>
      <c r="W36" s="45"/>
      <c r="X36" s="45"/>
    </row>
    <row r="37" spans="1:24" s="42" customFormat="1" ht="14.25" customHeight="1" x14ac:dyDescent="0.3">
      <c r="A37" s="38">
        <v>39356</v>
      </c>
      <c r="B37" s="39">
        <v>650928265.11983001</v>
      </c>
      <c r="C37" s="40">
        <v>531452104.32848698</v>
      </c>
      <c r="D37" s="40">
        <v>24011302.230631348</v>
      </c>
      <c r="E37" s="41">
        <v>0</v>
      </c>
      <c r="F37" s="39"/>
      <c r="G37" s="40"/>
      <c r="H37" s="43"/>
      <c r="I37" s="39">
        <f t="shared" si="0"/>
        <v>737818409.01546836</v>
      </c>
      <c r="J37" s="40">
        <f t="shared" si="1"/>
        <v>414855829.94755358</v>
      </c>
      <c r="K37" s="40">
        <v>220705473.96766913</v>
      </c>
      <c r="L37" s="43">
        <f t="shared" si="2"/>
        <v>543668053.03558397</v>
      </c>
      <c r="N37" s="45"/>
      <c r="O37" s="45"/>
      <c r="P37" s="45"/>
      <c r="Q37" s="45"/>
      <c r="R37" s="45"/>
      <c r="S37" s="45"/>
      <c r="T37" s="45"/>
      <c r="U37" s="45"/>
      <c r="V37" s="45"/>
      <c r="W37" s="45"/>
      <c r="X37" s="45"/>
    </row>
    <row r="38" spans="1:24" s="42" customFormat="1" ht="14.25" customHeight="1" x14ac:dyDescent="0.3">
      <c r="A38" s="38">
        <v>39387</v>
      </c>
      <c r="B38" s="39">
        <v>643321626.66799438</v>
      </c>
      <c r="C38" s="40">
        <v>553177700.39168823</v>
      </c>
      <c r="D38" s="40">
        <v>24254761.534886807</v>
      </c>
      <c r="E38" s="41">
        <v>0</v>
      </c>
      <c r="F38" s="39"/>
      <c r="G38" s="40"/>
      <c r="H38" s="43"/>
      <c r="I38" s="39">
        <f t="shared" si="0"/>
        <v>650928265.11983001</v>
      </c>
      <c r="J38" s="40">
        <f t="shared" si="1"/>
        <v>472638909.34740758</v>
      </c>
      <c r="K38" s="40">
        <v>227193775.81623837</v>
      </c>
      <c r="L38" s="43">
        <f t="shared" si="2"/>
        <v>405483131.58866084</v>
      </c>
      <c r="N38" s="45"/>
      <c r="O38" s="45"/>
      <c r="P38" s="45"/>
      <c r="Q38" s="45"/>
      <c r="R38" s="45"/>
      <c r="S38" s="45"/>
      <c r="T38" s="45"/>
      <c r="U38" s="45"/>
      <c r="V38" s="45"/>
      <c r="W38" s="45"/>
      <c r="X38" s="45"/>
    </row>
    <row r="39" spans="1:24" s="42" customFormat="1" ht="14.25" customHeight="1" x14ac:dyDescent="0.3">
      <c r="A39" s="46">
        <v>39417</v>
      </c>
      <c r="B39" s="47">
        <v>678285840.43683195</v>
      </c>
      <c r="C39" s="48">
        <v>588451361.88010359</v>
      </c>
      <c r="D39" s="48">
        <v>34797962.490871668</v>
      </c>
      <c r="E39" s="49">
        <v>0</v>
      </c>
      <c r="F39" s="47">
        <v>205395804.58739957</v>
      </c>
      <c r="G39" s="48">
        <v>90733417.745469034</v>
      </c>
      <c r="H39" s="50">
        <v>9732589.0592843387</v>
      </c>
      <c r="I39" s="47">
        <f t="shared" si="0"/>
        <v>643321626.66799438</v>
      </c>
      <c r="J39" s="48">
        <f t="shared" si="1"/>
        <v>440935230.03385776</v>
      </c>
      <c r="K39" s="48">
        <v>236218804.06824672</v>
      </c>
      <c r="L39" s="50">
        <f t="shared" si="2"/>
        <v>438605200.70238334</v>
      </c>
      <c r="N39" s="45"/>
      <c r="O39" s="45"/>
      <c r="P39" s="45"/>
      <c r="Q39" s="45"/>
      <c r="R39" s="45"/>
      <c r="S39" s="45"/>
      <c r="T39" s="45"/>
      <c r="U39" s="45"/>
      <c r="V39" s="45"/>
      <c r="W39" s="45"/>
      <c r="X39" s="45"/>
    </row>
    <row r="40" spans="1:24" s="42" customFormat="1" ht="13.5" customHeight="1" x14ac:dyDescent="0.3">
      <c r="A40" s="38">
        <v>39448</v>
      </c>
      <c r="B40" s="39">
        <v>557627139.97875583</v>
      </c>
      <c r="C40" s="40">
        <v>440487923.12288386</v>
      </c>
      <c r="D40" s="40">
        <v>49838530.936732389</v>
      </c>
      <c r="E40" s="41">
        <v>0</v>
      </c>
      <c r="F40" s="51"/>
      <c r="H40" s="44"/>
      <c r="I40" s="39">
        <f t="shared" si="0"/>
        <v>883681645.02423155</v>
      </c>
      <c r="J40" s="40">
        <f t="shared" si="1"/>
        <v>507197342.7936002</v>
      </c>
      <c r="K40" s="40">
        <v>152779825.35019583</v>
      </c>
      <c r="L40" s="43">
        <f t="shared" si="2"/>
        <v>529264127.58082718</v>
      </c>
      <c r="M40" s="52"/>
      <c r="N40" s="45"/>
      <c r="O40" s="45"/>
      <c r="P40" s="45"/>
      <c r="Q40" s="45"/>
      <c r="R40" s="45"/>
      <c r="S40" s="45"/>
      <c r="T40" s="45"/>
      <c r="U40" s="45"/>
      <c r="V40" s="45"/>
      <c r="W40" s="45"/>
      <c r="X40" s="45"/>
    </row>
    <row r="41" spans="1:24" s="42" customFormat="1" ht="13.5" customHeight="1" x14ac:dyDescent="0.3">
      <c r="A41" s="38">
        <v>39479</v>
      </c>
      <c r="B41" s="39">
        <v>571914209.35404634</v>
      </c>
      <c r="C41" s="40">
        <v>477783951.33771491</v>
      </c>
      <c r="D41" s="40">
        <v>23539500</v>
      </c>
      <c r="E41" s="41">
        <v>0</v>
      </c>
      <c r="F41" s="51"/>
      <c r="H41" s="44"/>
      <c r="I41" s="39">
        <f t="shared" si="0"/>
        <v>557627139.97875583</v>
      </c>
      <c r="J41" s="40">
        <f t="shared" si="1"/>
        <v>577388014.80448782</v>
      </c>
      <c r="K41" s="40">
        <v>208550080.55666199</v>
      </c>
      <c r="L41" s="43">
        <f t="shared" si="2"/>
        <v>188789205.73093</v>
      </c>
      <c r="M41" s="52"/>
      <c r="N41" s="45"/>
      <c r="O41" s="45"/>
      <c r="P41" s="45"/>
      <c r="Q41" s="45"/>
      <c r="R41" s="45"/>
      <c r="S41" s="45"/>
      <c r="T41" s="45"/>
      <c r="U41" s="45"/>
      <c r="V41" s="45"/>
      <c r="W41" s="45"/>
      <c r="X41" s="45"/>
    </row>
    <row r="42" spans="1:24" s="42" customFormat="1" ht="13.5" customHeight="1" x14ac:dyDescent="0.3">
      <c r="A42" s="38">
        <v>39508</v>
      </c>
      <c r="B42" s="39">
        <v>582533175.03153419</v>
      </c>
      <c r="C42" s="40">
        <v>481779472.34946555</v>
      </c>
      <c r="D42" s="40">
        <v>17627522.206731725</v>
      </c>
      <c r="E42" s="41">
        <v>0</v>
      </c>
      <c r="F42" s="39">
        <v>139332441.47912103</v>
      </c>
      <c r="G42" s="40">
        <v>76087070.304720178</v>
      </c>
      <c r="H42" s="43">
        <v>7672535.6502688704</v>
      </c>
      <c r="I42" s="39">
        <f t="shared" si="0"/>
        <v>571914209.35404634</v>
      </c>
      <c r="J42" s="40">
        <f t="shared" si="1"/>
        <v>538612830.94337118</v>
      </c>
      <c r="K42" s="40">
        <v>196167079.55453759</v>
      </c>
      <c r="L42" s="43">
        <f t="shared" si="2"/>
        <v>229468457.96521276</v>
      </c>
      <c r="M42" s="52"/>
      <c r="N42" s="45"/>
      <c r="O42" s="45"/>
      <c r="P42" s="45"/>
      <c r="Q42" s="45"/>
      <c r="R42" s="45"/>
      <c r="S42" s="45"/>
      <c r="T42" s="45"/>
      <c r="U42" s="45"/>
      <c r="V42" s="45"/>
      <c r="W42" s="45"/>
      <c r="X42" s="45"/>
    </row>
    <row r="43" spans="1:24" s="42" customFormat="1" ht="13.5" customHeight="1" x14ac:dyDescent="0.3">
      <c r="A43" s="38">
        <v>39539</v>
      </c>
      <c r="B43" s="39">
        <v>615052713.90161324</v>
      </c>
      <c r="C43" s="40">
        <v>524539568.4126668</v>
      </c>
      <c r="D43" s="40">
        <v>21996436.234481841</v>
      </c>
      <c r="E43" s="41">
        <v>0</v>
      </c>
      <c r="F43" s="51"/>
      <c r="H43" s="44"/>
      <c r="I43" s="39">
        <f t="shared" si="0"/>
        <v>721865616.51065516</v>
      </c>
      <c r="J43" s="40">
        <f t="shared" si="1"/>
        <v>416948423.12288386</v>
      </c>
      <c r="K43" s="40">
        <v>217739802.98712075</v>
      </c>
      <c r="L43" s="43">
        <f t="shared" si="2"/>
        <v>522656996.37489206</v>
      </c>
      <c r="M43" s="52"/>
      <c r="N43" s="45"/>
      <c r="O43" s="45"/>
      <c r="P43" s="45"/>
      <c r="Q43" s="45"/>
      <c r="R43" s="45"/>
      <c r="S43" s="45"/>
      <c r="T43" s="45"/>
      <c r="U43" s="45"/>
      <c r="V43" s="45"/>
      <c r="W43" s="45"/>
      <c r="X43" s="45"/>
    </row>
    <row r="44" spans="1:24" s="42" customFormat="1" ht="13.5" customHeight="1" x14ac:dyDescent="0.3">
      <c r="A44" s="38">
        <v>39569</v>
      </c>
      <c r="B44" s="39">
        <v>597025815.64097452</v>
      </c>
      <c r="C44" s="40">
        <v>466498734.68100643</v>
      </c>
      <c r="D44" s="40">
        <v>19377547.865631014</v>
      </c>
      <c r="E44" s="41">
        <v>0</v>
      </c>
      <c r="F44" s="51"/>
      <c r="H44" s="44"/>
      <c r="I44" s="39">
        <f t="shared" si="0"/>
        <v>615052713.90161324</v>
      </c>
      <c r="J44" s="40">
        <f t="shared" si="1"/>
        <v>543217311.2261833</v>
      </c>
      <c r="K44" s="40">
        <v>182239060.93806016</v>
      </c>
      <c r="L44" s="43">
        <f t="shared" si="2"/>
        <v>254074463.6134901</v>
      </c>
      <c r="M44" s="52"/>
      <c r="N44" s="45"/>
      <c r="O44" s="45"/>
      <c r="P44" s="45"/>
      <c r="Q44" s="45"/>
      <c r="R44" s="45"/>
      <c r="S44" s="45"/>
      <c r="T44" s="45"/>
      <c r="U44" s="45"/>
      <c r="V44" s="45"/>
      <c r="W44" s="45"/>
      <c r="X44" s="45"/>
    </row>
    <row r="45" spans="1:24" s="42" customFormat="1" ht="13.5" customHeight="1" x14ac:dyDescent="0.3">
      <c r="A45" s="38">
        <v>39600</v>
      </c>
      <c r="B45" s="39">
        <v>628898437.09752369</v>
      </c>
      <c r="C45" s="40">
        <v>473524099.81411403</v>
      </c>
      <c r="D45" s="40">
        <v>20125666.932218015</v>
      </c>
      <c r="E45" s="41">
        <v>0</v>
      </c>
      <c r="F45" s="39">
        <v>168798572.89384583</v>
      </c>
      <c r="G45" s="40">
        <v>89477683.031268671</v>
      </c>
      <c r="H45" s="43">
        <v>8270597.590121489</v>
      </c>
      <c r="I45" s="39">
        <f t="shared" si="0"/>
        <v>597025815.64097452</v>
      </c>
      <c r="J45" s="40">
        <f t="shared" si="1"/>
        <v>459783036.11498368</v>
      </c>
      <c r="K45" s="40">
        <v>188590146.95246628</v>
      </c>
      <c r="L45" s="43">
        <f t="shared" si="2"/>
        <v>325832926.47845709</v>
      </c>
      <c r="M45" s="52"/>
      <c r="N45" s="45"/>
      <c r="O45" s="45"/>
      <c r="P45" s="45"/>
      <c r="Q45" s="45"/>
      <c r="R45" s="45"/>
      <c r="S45" s="45"/>
      <c r="T45" s="45"/>
      <c r="U45" s="45"/>
      <c r="V45" s="45"/>
      <c r="W45" s="45"/>
      <c r="X45" s="45"/>
    </row>
    <row r="46" spans="1:24" s="42" customFormat="1" ht="13.5" customHeight="1" x14ac:dyDescent="0.3">
      <c r="A46" s="38">
        <v>39630</v>
      </c>
      <c r="B46" s="39">
        <v>628179868.75124478</v>
      </c>
      <c r="C46" s="40">
        <v>482503971.78516895</v>
      </c>
      <c r="D46" s="40">
        <v>26236874.161853548</v>
      </c>
      <c r="E46" s="41">
        <v>0</v>
      </c>
      <c r="F46" s="51"/>
      <c r="H46" s="44"/>
      <c r="I46" s="39">
        <f t="shared" si="0"/>
        <v>797697009.99136949</v>
      </c>
      <c r="J46" s="40">
        <f t="shared" si="1"/>
        <v>505162020.54703581</v>
      </c>
      <c r="K46" s="40">
        <v>195622477.76306179</v>
      </c>
      <c r="L46" s="43">
        <f t="shared" si="2"/>
        <v>488157467.20739543</v>
      </c>
      <c r="M46" s="52"/>
      <c r="N46" s="45"/>
      <c r="O46" s="45"/>
      <c r="P46" s="45"/>
      <c r="Q46" s="45"/>
      <c r="R46" s="45"/>
      <c r="S46" s="45"/>
      <c r="T46" s="45"/>
      <c r="U46" s="45"/>
      <c r="V46" s="45"/>
      <c r="W46" s="45"/>
      <c r="X46" s="45"/>
    </row>
    <row r="47" spans="1:24" s="42" customFormat="1" ht="13.5" customHeight="1" x14ac:dyDescent="0.3">
      <c r="A47" s="38">
        <v>39661</v>
      </c>
      <c r="B47" s="39">
        <v>581224805.7823807</v>
      </c>
      <c r="C47" s="40">
        <v>459195857.96322113</v>
      </c>
      <c r="D47" s="40">
        <v>26639616.809400517</v>
      </c>
      <c r="E47" s="41">
        <v>0</v>
      </c>
      <c r="F47" s="51"/>
      <c r="H47" s="44"/>
      <c r="I47" s="39">
        <f t="shared" si="0"/>
        <v>628179868.75124478</v>
      </c>
      <c r="J47" s="40">
        <f t="shared" si="1"/>
        <v>514189540.46338707</v>
      </c>
      <c r="K47" s="40">
        <v>176157297.31859523</v>
      </c>
      <c r="L47" s="43">
        <f t="shared" si="2"/>
        <v>290147625.60645294</v>
      </c>
      <c r="M47" s="52"/>
      <c r="N47" s="45"/>
      <c r="O47" s="45"/>
      <c r="P47" s="45"/>
      <c r="Q47" s="45"/>
      <c r="R47" s="45"/>
      <c r="S47" s="45"/>
      <c r="T47" s="45"/>
      <c r="U47" s="45"/>
      <c r="V47" s="45"/>
      <c r="W47" s="45"/>
      <c r="X47" s="45"/>
    </row>
    <row r="48" spans="1:24" s="42" customFormat="1" ht="13.5" customHeight="1" x14ac:dyDescent="0.3">
      <c r="A48" s="38">
        <v>39692</v>
      </c>
      <c r="B48" s="39">
        <v>653577454.75668859</v>
      </c>
      <c r="C48" s="40">
        <v>533813130.95000994</v>
      </c>
      <c r="D48" s="40">
        <v>22568935.039500762</v>
      </c>
      <c r="E48" s="41">
        <v>0</v>
      </c>
      <c r="F48" s="39">
        <v>175974068.11392152</v>
      </c>
      <c r="G48" s="40">
        <v>79573272.55526787</v>
      </c>
      <c r="H48" s="43">
        <v>10276239.892451702</v>
      </c>
      <c r="I48" s="39">
        <f t="shared" si="0"/>
        <v>581224805.7823807</v>
      </c>
      <c r="J48" s="40">
        <f t="shared" si="1"/>
        <v>447287225.65226048</v>
      </c>
      <c r="K48" s="40">
        <v>214906052.60339907</v>
      </c>
      <c r="L48" s="43">
        <f t="shared" si="2"/>
        <v>348843632.73351932</v>
      </c>
      <c r="M48" s="52"/>
      <c r="N48" s="45"/>
      <c r="O48" s="45"/>
      <c r="P48" s="45"/>
      <c r="Q48" s="45"/>
      <c r="R48" s="45"/>
      <c r="S48" s="45"/>
      <c r="T48" s="45"/>
      <c r="U48" s="45"/>
      <c r="V48" s="45"/>
      <c r="W48" s="45"/>
      <c r="X48" s="45"/>
    </row>
    <row r="49" spans="1:24" s="42" customFormat="1" ht="13.5" customHeight="1" x14ac:dyDescent="0.3">
      <c r="A49" s="38">
        <v>39722</v>
      </c>
      <c r="B49" s="39">
        <v>685358166.63347268</v>
      </c>
      <c r="C49" s="40">
        <v>553835074.15521479</v>
      </c>
      <c r="D49" s="40">
        <v>20418661.953130186</v>
      </c>
      <c r="E49" s="41">
        <v>0</v>
      </c>
      <c r="F49" s="51"/>
      <c r="H49" s="44"/>
      <c r="I49" s="39">
        <f t="shared" si="0"/>
        <v>829551522.87061012</v>
      </c>
      <c r="J49" s="40">
        <f t="shared" si="1"/>
        <v>455864354.97576845</v>
      </c>
      <c r="K49" s="40">
        <v>229630985.36314145</v>
      </c>
      <c r="L49" s="43">
        <f t="shared" si="2"/>
        <v>603318153.25798309</v>
      </c>
      <c r="M49" s="52"/>
      <c r="N49" s="45"/>
      <c r="O49" s="45"/>
      <c r="P49" s="45"/>
      <c r="Q49" s="45"/>
      <c r="R49" s="45"/>
      <c r="S49" s="45"/>
      <c r="T49" s="45"/>
      <c r="U49" s="45"/>
      <c r="V49" s="45"/>
      <c r="W49" s="45"/>
      <c r="X49" s="45"/>
    </row>
    <row r="50" spans="1:24" s="42" customFormat="1" ht="13.5" customHeight="1" x14ac:dyDescent="0.3">
      <c r="A50" s="38">
        <v>39753</v>
      </c>
      <c r="B50" s="39">
        <v>635360243.77614021</v>
      </c>
      <c r="C50" s="40">
        <v>498058679.71187675</v>
      </c>
      <c r="D50" s="40">
        <v>23478572.993427604</v>
      </c>
      <c r="E50" s="41">
        <v>0</v>
      </c>
      <c r="F50" s="51"/>
      <c r="H50" s="44"/>
      <c r="I50" s="39">
        <f t="shared" si="0"/>
        <v>685358166.63347268</v>
      </c>
      <c r="J50" s="40">
        <f t="shared" si="1"/>
        <v>515828366.06253731</v>
      </c>
      <c r="K50" s="40">
        <v>207162458.4153223</v>
      </c>
      <c r="L50" s="43">
        <f t="shared" si="2"/>
        <v>376692258.98625767</v>
      </c>
      <c r="M50" s="52"/>
      <c r="N50" s="45"/>
      <c r="O50" s="45"/>
      <c r="P50" s="45"/>
      <c r="Q50" s="45"/>
      <c r="R50" s="45"/>
      <c r="S50" s="45"/>
      <c r="T50" s="45"/>
      <c r="U50" s="45"/>
      <c r="V50" s="45"/>
      <c r="W50" s="45"/>
      <c r="X50" s="45"/>
    </row>
    <row r="51" spans="1:24" s="42" customFormat="1" ht="13.5" customHeight="1" x14ac:dyDescent="0.3">
      <c r="A51" s="46">
        <v>39783</v>
      </c>
      <c r="B51" s="47">
        <v>679197071.56608903</v>
      </c>
      <c r="C51" s="48">
        <v>515575193.18860781</v>
      </c>
      <c r="D51" s="48">
        <v>27584055.99814114</v>
      </c>
      <c r="E51" s="49">
        <v>0</v>
      </c>
      <c r="F51" s="47">
        <v>206940395.67151296</v>
      </c>
      <c r="G51" s="48">
        <v>93196097.556927562</v>
      </c>
      <c r="H51" s="50">
        <v>11148045.608444532</v>
      </c>
      <c r="I51" s="47">
        <f t="shared" si="0"/>
        <v>635360243.77614021</v>
      </c>
      <c r="J51" s="48">
        <f t="shared" si="1"/>
        <v>513394468.99687976</v>
      </c>
      <c r="K51" s="48">
        <v>194616211.64907423</v>
      </c>
      <c r="L51" s="50">
        <f t="shared" si="2"/>
        <v>316581986.42833471</v>
      </c>
      <c r="M51" s="52"/>
      <c r="N51" s="45"/>
      <c r="O51" s="45"/>
      <c r="P51" s="45"/>
      <c r="Q51" s="45"/>
      <c r="R51" s="45"/>
      <c r="S51" s="45"/>
      <c r="T51" s="45"/>
      <c r="U51" s="45"/>
      <c r="V51" s="45"/>
      <c r="W51" s="45"/>
      <c r="X51" s="45"/>
    </row>
    <row r="52" spans="1:24" s="42" customFormat="1" ht="13.5" customHeight="1" x14ac:dyDescent="0.3">
      <c r="A52" s="38">
        <v>39814</v>
      </c>
      <c r="B52" s="39">
        <v>477429290.63999999</v>
      </c>
      <c r="C52" s="40">
        <v>311128154.07999998</v>
      </c>
      <c r="D52" s="40">
        <v>51201017.310000002</v>
      </c>
      <c r="E52" s="41">
        <v>0</v>
      </c>
      <c r="F52" s="51"/>
      <c r="H52" s="44"/>
      <c r="I52" s="39">
        <f t="shared" si="0"/>
        <v>886137467.237602</v>
      </c>
      <c r="J52" s="40">
        <f t="shared" si="1"/>
        <v>530356501.16178715</v>
      </c>
      <c r="K52" s="40">
        <v>92440861</v>
      </c>
      <c r="L52" s="43">
        <f t="shared" si="2"/>
        <v>448221827.07581484</v>
      </c>
      <c r="M52" s="52"/>
      <c r="N52" s="45"/>
      <c r="O52" s="45"/>
      <c r="P52" s="45"/>
      <c r="Q52" s="45"/>
      <c r="R52" s="45"/>
      <c r="S52" s="45"/>
      <c r="T52" s="45"/>
      <c r="U52" s="45"/>
      <c r="V52" s="45"/>
      <c r="W52" s="45"/>
      <c r="X52" s="45"/>
    </row>
    <row r="53" spans="1:24" s="42" customFormat="1" ht="13.5" customHeight="1" x14ac:dyDescent="0.3">
      <c r="A53" s="38">
        <v>39845</v>
      </c>
      <c r="B53" s="39">
        <v>480071224.02999997</v>
      </c>
      <c r="C53" s="40">
        <v>328728780.42999995</v>
      </c>
      <c r="D53" s="40">
        <v>20894718.02</v>
      </c>
      <c r="E53" s="41">
        <v>0</v>
      </c>
      <c r="F53" s="51"/>
      <c r="H53" s="44"/>
      <c r="I53" s="39">
        <f t="shared" si="0"/>
        <v>477429290.63999999</v>
      </c>
      <c r="J53" s="40">
        <f t="shared" si="1"/>
        <v>538899850.66055882</v>
      </c>
      <c r="K53" s="40">
        <v>114653968.49000001</v>
      </c>
      <c r="L53" s="43">
        <f t="shared" si="2"/>
        <v>53183408.469441175</v>
      </c>
      <c r="M53" s="52"/>
      <c r="N53" s="45"/>
      <c r="O53" s="45"/>
      <c r="P53" s="45"/>
      <c r="Q53" s="45"/>
      <c r="R53" s="45"/>
      <c r="S53" s="45"/>
      <c r="T53" s="45"/>
      <c r="U53" s="45"/>
      <c r="V53" s="45"/>
      <c r="W53" s="45"/>
      <c r="X53" s="45"/>
    </row>
    <row r="54" spans="1:24" s="42" customFormat="1" ht="13.5" customHeight="1" x14ac:dyDescent="0.3">
      <c r="A54" s="38">
        <v>39873</v>
      </c>
      <c r="B54" s="39">
        <v>563039583.01000011</v>
      </c>
      <c r="C54" s="40">
        <v>381485257.22999996</v>
      </c>
      <c r="D54" s="40">
        <v>18397222.460000001</v>
      </c>
      <c r="E54" s="41">
        <v>0</v>
      </c>
      <c r="F54" s="39">
        <v>108195930.09999998</v>
      </c>
      <c r="G54" s="40">
        <v>53790756.720000006</v>
      </c>
      <c r="H54" s="43">
        <v>8174967.2200000016</v>
      </c>
      <c r="I54" s="39">
        <f t="shared" si="0"/>
        <v>480071224.02999997</v>
      </c>
      <c r="J54" s="40">
        <f t="shared" si="1"/>
        <v>464374175.87860781</v>
      </c>
      <c r="K54" s="40">
        <v>145880460.93000004</v>
      </c>
      <c r="L54" s="43">
        <f t="shared" si="2"/>
        <v>161577509.0813922</v>
      </c>
      <c r="M54" s="52"/>
      <c r="N54" s="45"/>
      <c r="O54" s="45"/>
      <c r="P54" s="45"/>
      <c r="Q54" s="45"/>
      <c r="R54" s="45"/>
      <c r="S54" s="45"/>
      <c r="T54" s="45"/>
      <c r="U54" s="45"/>
      <c r="V54" s="45"/>
      <c r="W54" s="45"/>
      <c r="X54" s="45"/>
    </row>
    <row r="55" spans="1:24" s="42" customFormat="1" ht="13.5" customHeight="1" x14ac:dyDescent="0.3">
      <c r="A55" s="38">
        <v>39904</v>
      </c>
      <c r="B55" s="39">
        <v>521610483.32999998</v>
      </c>
      <c r="C55" s="40">
        <v>358778340.98000002</v>
      </c>
      <c r="D55" s="40">
        <v>17772421.100000001</v>
      </c>
      <c r="E55" s="43">
        <v>77309683.203999996</v>
      </c>
      <c r="F55" s="39"/>
      <c r="G55" s="40"/>
      <c r="H55" s="43"/>
      <c r="I55" s="39">
        <f t="shared" si="0"/>
        <v>671235513.11000013</v>
      </c>
      <c r="J55" s="40">
        <f t="shared" si="1"/>
        <v>290233436.06</v>
      </c>
      <c r="K55" s="40">
        <v>136289173.63</v>
      </c>
      <c r="L55" s="43">
        <f t="shared" si="2"/>
        <v>517291250.68000013</v>
      </c>
      <c r="M55" s="52"/>
      <c r="N55" s="45"/>
      <c r="O55" s="45"/>
      <c r="P55" s="45"/>
      <c r="Q55" s="45"/>
      <c r="R55" s="45"/>
      <c r="S55" s="45"/>
      <c r="T55" s="45"/>
      <c r="U55" s="45"/>
      <c r="V55" s="45"/>
      <c r="W55" s="45"/>
      <c r="X55" s="45"/>
    </row>
    <row r="56" spans="1:24" s="42" customFormat="1" ht="13.5" customHeight="1" x14ac:dyDescent="0.3">
      <c r="A56" s="38">
        <v>39934</v>
      </c>
      <c r="B56" s="39">
        <v>529653665.18000001</v>
      </c>
      <c r="C56" s="40">
        <v>349980585.31999999</v>
      </c>
      <c r="D56" s="40">
        <v>14354842.449999997</v>
      </c>
      <c r="E56" s="43">
        <v>92939535.008000001</v>
      </c>
      <c r="F56" s="39"/>
      <c r="G56" s="40"/>
      <c r="H56" s="43"/>
      <c r="I56" s="39">
        <f t="shared" si="0"/>
        <v>521610483.32999998</v>
      </c>
      <c r="J56" s="40">
        <f t="shared" si="1"/>
        <v>395352688.3069275</v>
      </c>
      <c r="K56" s="40">
        <v>113323646.28000003</v>
      </c>
      <c r="L56" s="43">
        <f t="shared" si="2"/>
        <v>239581441.30307251</v>
      </c>
      <c r="M56" s="52"/>
      <c r="N56" s="45"/>
      <c r="O56" s="45"/>
      <c r="P56" s="45"/>
      <c r="Q56" s="45"/>
      <c r="R56" s="45"/>
      <c r="S56" s="45"/>
      <c r="T56" s="45"/>
      <c r="U56" s="45"/>
      <c r="V56" s="45"/>
      <c r="W56" s="45"/>
      <c r="X56" s="45"/>
    </row>
    <row r="57" spans="1:24" s="42" customFormat="1" ht="13.5" customHeight="1" x14ac:dyDescent="0.3">
      <c r="A57" s="38">
        <v>39965</v>
      </c>
      <c r="B57" s="39">
        <v>560125496.43000007</v>
      </c>
      <c r="C57" s="40">
        <v>354623871.23000008</v>
      </c>
      <c r="D57" s="40">
        <v>13466390.950000003</v>
      </c>
      <c r="E57" s="43">
        <v>85168544.321999997</v>
      </c>
      <c r="F57" s="39">
        <v>135265572.05999997</v>
      </c>
      <c r="G57" s="40">
        <v>58082043.620000005</v>
      </c>
      <c r="H57" s="43">
        <v>8306429.8600000003</v>
      </c>
      <c r="I57" s="39">
        <f t="shared" si="0"/>
        <v>529653665.18000001</v>
      </c>
      <c r="J57" s="40">
        <f t="shared" si="1"/>
        <v>441022519.33399993</v>
      </c>
      <c r="K57" s="40">
        <v>144262709.55999994</v>
      </c>
      <c r="L57" s="43">
        <f t="shared" si="2"/>
        <v>232893855.40600002</v>
      </c>
      <c r="M57" s="52"/>
      <c r="N57" s="45"/>
      <c r="O57" s="45"/>
      <c r="P57" s="45"/>
      <c r="Q57" s="45"/>
      <c r="R57" s="45"/>
      <c r="S57" s="45"/>
      <c r="T57" s="45"/>
      <c r="U57" s="45"/>
      <c r="V57" s="45"/>
      <c r="W57" s="45"/>
      <c r="X57" s="45"/>
    </row>
    <row r="58" spans="1:24" s="42" customFormat="1" ht="13.5" customHeight="1" x14ac:dyDescent="0.3">
      <c r="A58" s="38">
        <v>39995</v>
      </c>
      <c r="B58" s="39">
        <v>542600791.86999989</v>
      </c>
      <c r="C58" s="40">
        <v>354799299.27000016</v>
      </c>
      <c r="D58" s="40">
        <v>13292380.32</v>
      </c>
      <c r="E58" s="43">
        <v>90167773.555999994</v>
      </c>
      <c r="F58" s="39"/>
      <c r="G58" s="40"/>
      <c r="H58" s="43"/>
      <c r="I58" s="39">
        <f t="shared" si="0"/>
        <v>695391068.49000001</v>
      </c>
      <c r="J58" s="40">
        <f t="shared" si="1"/>
        <v>360053350.33400005</v>
      </c>
      <c r="K58" s="40">
        <v>123979545.61000001</v>
      </c>
      <c r="L58" s="43">
        <f t="shared" si="2"/>
        <v>459317263.76599997</v>
      </c>
      <c r="M58" s="52"/>
      <c r="N58" s="45"/>
      <c r="O58" s="45"/>
      <c r="P58" s="45"/>
      <c r="Q58" s="45"/>
      <c r="R58" s="45"/>
      <c r="S58" s="45"/>
      <c r="T58" s="45"/>
      <c r="U58" s="45"/>
      <c r="V58" s="45"/>
      <c r="W58" s="45"/>
      <c r="X58" s="45"/>
    </row>
    <row r="59" spans="1:24" s="42" customFormat="1" ht="13.5" customHeight="1" x14ac:dyDescent="0.3">
      <c r="A59" s="38">
        <v>40026</v>
      </c>
      <c r="B59" s="39">
        <v>567427892.68999982</v>
      </c>
      <c r="C59" s="40">
        <v>376209125.27999991</v>
      </c>
      <c r="D59" s="40">
        <v>13730662.410000002</v>
      </c>
      <c r="E59" s="43">
        <v>56448193.327</v>
      </c>
      <c r="F59" s="39"/>
      <c r="G59" s="40"/>
      <c r="H59" s="43"/>
      <c r="I59" s="39">
        <f t="shared" si="0"/>
        <v>542600791.86999989</v>
      </c>
      <c r="J59" s="40">
        <f t="shared" si="1"/>
        <v>374227530.54400003</v>
      </c>
      <c r="K59" s="40">
        <v>116329965.54999995</v>
      </c>
      <c r="L59" s="43">
        <f t="shared" si="2"/>
        <v>284703226.87599981</v>
      </c>
      <c r="M59" s="52"/>
      <c r="N59" s="45"/>
      <c r="O59" s="45"/>
      <c r="P59" s="45"/>
      <c r="Q59" s="45"/>
      <c r="R59" s="45"/>
      <c r="S59" s="45"/>
      <c r="T59" s="45"/>
      <c r="U59" s="45"/>
      <c r="V59" s="45"/>
      <c r="W59" s="45"/>
      <c r="X59" s="45"/>
    </row>
    <row r="60" spans="1:24" s="42" customFormat="1" ht="13.5" customHeight="1" x14ac:dyDescent="0.3">
      <c r="A60" s="38">
        <v>40057</v>
      </c>
      <c r="B60" s="39">
        <v>581249273.48000002</v>
      </c>
      <c r="C60" s="40">
        <v>410805000.2899999</v>
      </c>
      <c r="D60" s="40">
        <v>15002864.939999998</v>
      </c>
      <c r="E60" s="43">
        <v>53323502.528999999</v>
      </c>
      <c r="F60" s="39">
        <v>140007736.43000001</v>
      </c>
      <c r="G60" s="40">
        <v>51620847.890000001</v>
      </c>
      <c r="H60" s="43">
        <v>7838815.3399999989</v>
      </c>
      <c r="I60" s="39">
        <f t="shared" si="0"/>
        <v>567427892.68999982</v>
      </c>
      <c r="J60" s="40">
        <f t="shared" si="1"/>
        <v>346330720.14400011</v>
      </c>
      <c r="K60" s="40">
        <v>152082962.81999996</v>
      </c>
      <c r="L60" s="43">
        <f t="shared" si="2"/>
        <v>373180135.3659997</v>
      </c>
      <c r="M60" s="52"/>
      <c r="N60" s="45"/>
      <c r="O60" s="45"/>
      <c r="P60" s="45"/>
      <c r="Q60" s="45"/>
      <c r="R60" s="45"/>
      <c r="S60" s="45"/>
      <c r="T60" s="45"/>
      <c r="U60" s="45"/>
      <c r="V60" s="45"/>
      <c r="W60" s="45"/>
      <c r="X60" s="45"/>
    </row>
    <row r="61" spans="1:24" s="42" customFormat="1" ht="13.5" customHeight="1" x14ac:dyDescent="0.3">
      <c r="A61" s="38">
        <v>40087</v>
      </c>
      <c r="B61" s="39">
        <v>605481843.05000007</v>
      </c>
      <c r="C61" s="40">
        <v>416345042.98999989</v>
      </c>
      <c r="D61" s="40">
        <v>15756278.340000002</v>
      </c>
      <c r="E61" s="43">
        <v>93120533.672999993</v>
      </c>
      <c r="F61" s="39"/>
      <c r="G61" s="40"/>
      <c r="H61" s="43"/>
      <c r="I61" s="39">
        <f t="shared" si="0"/>
        <v>721257009.91000009</v>
      </c>
      <c r="J61" s="40">
        <f t="shared" si="1"/>
        <v>307349056.63100016</v>
      </c>
      <c r="K61" s="40">
        <v>142316435.12000012</v>
      </c>
      <c r="L61" s="43">
        <f t="shared" si="2"/>
        <v>556224388.39900005</v>
      </c>
      <c r="M61" s="52"/>
      <c r="N61" s="45"/>
      <c r="O61" s="45"/>
      <c r="P61" s="45"/>
      <c r="Q61" s="45"/>
      <c r="R61" s="45"/>
      <c r="S61" s="45"/>
      <c r="T61" s="45"/>
      <c r="U61" s="45"/>
      <c r="V61" s="45"/>
      <c r="W61" s="45"/>
      <c r="X61" s="45"/>
    </row>
    <row r="62" spans="1:24" s="42" customFormat="1" ht="13.5" customHeight="1" x14ac:dyDescent="0.3">
      <c r="A62" s="38">
        <v>40118</v>
      </c>
      <c r="B62" s="39">
        <v>583930368.64999998</v>
      </c>
      <c r="C62" s="40">
        <v>448480917.64999992</v>
      </c>
      <c r="D62" s="40">
        <v>15051396.09</v>
      </c>
      <c r="E62" s="43">
        <v>103474097.8</v>
      </c>
      <c r="F62" s="39"/>
      <c r="G62" s="40"/>
      <c r="H62" s="43"/>
      <c r="I62" s="39">
        <f t="shared" si="0"/>
        <v>605481843.05000007</v>
      </c>
      <c r="J62" s="40">
        <f t="shared" si="1"/>
        <v>408324797.82199991</v>
      </c>
      <c r="K62" s="40">
        <v>160437012.27000001</v>
      </c>
      <c r="L62" s="43">
        <f t="shared" si="2"/>
        <v>357594057.49800014</v>
      </c>
      <c r="M62" s="52"/>
      <c r="N62" s="45"/>
      <c r="O62" s="45"/>
      <c r="P62" s="45"/>
      <c r="Q62" s="45"/>
      <c r="R62" s="45"/>
      <c r="S62" s="45"/>
      <c r="T62" s="45"/>
      <c r="U62" s="45"/>
      <c r="V62" s="45"/>
      <c r="W62" s="45"/>
      <c r="X62" s="45"/>
    </row>
    <row r="63" spans="1:24" s="42" customFormat="1" ht="13.5" customHeight="1" x14ac:dyDescent="0.3">
      <c r="A63" s="46">
        <v>40148</v>
      </c>
      <c r="B63" s="47">
        <v>676376561.92999971</v>
      </c>
      <c r="C63" s="48">
        <v>532741064.90999991</v>
      </c>
      <c r="D63" s="48">
        <v>16984573.16</v>
      </c>
      <c r="E63" s="50">
        <v>166517192.65000001</v>
      </c>
      <c r="F63" s="47">
        <v>171598960.23000002</v>
      </c>
      <c r="G63" s="48">
        <v>72204467.030000001</v>
      </c>
      <c r="H63" s="50">
        <v>7889941.080000001</v>
      </c>
      <c r="I63" s="47">
        <f t="shared" si="0"/>
        <v>583930368.64999998</v>
      </c>
      <c r="J63" s="48">
        <f t="shared" si="1"/>
        <v>434845753.09399992</v>
      </c>
      <c r="K63" s="48">
        <v>168795565.72000003</v>
      </c>
      <c r="L63" s="50">
        <f t="shared" si="2"/>
        <v>317880181.27600008</v>
      </c>
      <c r="M63" s="52"/>
      <c r="N63" s="45"/>
      <c r="O63" s="45"/>
      <c r="P63" s="45"/>
      <c r="Q63" s="45"/>
      <c r="R63" s="45"/>
      <c r="S63" s="45"/>
      <c r="T63" s="45"/>
      <c r="U63" s="45"/>
      <c r="V63" s="45"/>
      <c r="W63" s="45"/>
      <c r="X63" s="45"/>
    </row>
    <row r="64" spans="1:24" s="42" customFormat="1" ht="13.5" customHeight="1" x14ac:dyDescent="0.3">
      <c r="A64" s="38">
        <v>40179</v>
      </c>
      <c r="B64" s="39">
        <v>472794518.63999993</v>
      </c>
      <c r="C64" s="40">
        <v>342757533.30999994</v>
      </c>
      <c r="D64" s="40">
        <v>47530379.399999999</v>
      </c>
      <c r="E64" s="43">
        <v>69418887.150000006</v>
      </c>
      <c r="F64" s="51"/>
      <c r="H64" s="44"/>
      <c r="I64" s="39">
        <f t="shared" si="0"/>
        <v>847975522.15999973</v>
      </c>
      <c r="J64" s="40">
        <f t="shared" si="1"/>
        <v>411647211.02699995</v>
      </c>
      <c r="K64" s="40">
        <v>106554694.42</v>
      </c>
      <c r="L64" s="43">
        <f t="shared" si="2"/>
        <v>542883005.55299973</v>
      </c>
      <c r="M64" s="52"/>
      <c r="N64" s="45"/>
      <c r="O64" s="45"/>
      <c r="P64" s="45"/>
      <c r="Q64" s="45"/>
      <c r="R64" s="45"/>
      <c r="S64" s="45"/>
      <c r="T64" s="45"/>
      <c r="U64" s="45"/>
      <c r="V64" s="45"/>
      <c r="W64" s="45"/>
      <c r="X64" s="45"/>
    </row>
    <row r="65" spans="1:24" s="42" customFormat="1" ht="13.5" customHeight="1" x14ac:dyDescent="0.3">
      <c r="A65" s="38">
        <v>40210</v>
      </c>
      <c r="B65" s="39">
        <v>486255011.38000005</v>
      </c>
      <c r="C65" s="40">
        <v>363242544.19999999</v>
      </c>
      <c r="D65" s="40">
        <v>11791340.48</v>
      </c>
      <c r="E65" s="43">
        <v>87305878.400000006</v>
      </c>
      <c r="F65" s="51"/>
      <c r="H65" s="44"/>
      <c r="I65" s="39">
        <f t="shared" si="0"/>
        <v>472794518.63999993</v>
      </c>
      <c r="J65" s="40">
        <f t="shared" si="1"/>
        <v>538270346.14999986</v>
      </c>
      <c r="K65" s="40">
        <v>150757901.19</v>
      </c>
      <c r="L65" s="43">
        <f t="shared" si="2"/>
        <v>85282073.680000067</v>
      </c>
      <c r="M65" s="52"/>
      <c r="N65" s="45"/>
      <c r="O65" s="45"/>
      <c r="P65" s="45"/>
      <c r="Q65" s="45"/>
      <c r="R65" s="45"/>
      <c r="S65" s="45"/>
      <c r="T65" s="45"/>
      <c r="U65" s="45"/>
      <c r="V65" s="45"/>
      <c r="W65" s="45"/>
      <c r="X65" s="45"/>
    </row>
    <row r="66" spans="1:24" s="42" customFormat="1" ht="13.5" customHeight="1" x14ac:dyDescent="0.3">
      <c r="A66" s="38">
        <v>40238</v>
      </c>
      <c r="B66" s="39">
        <v>572563686.80000019</v>
      </c>
      <c r="C66" s="40">
        <v>394955446.5999999</v>
      </c>
      <c r="D66" s="40">
        <v>17710233.340000004</v>
      </c>
      <c r="E66" s="43">
        <v>107902538.8</v>
      </c>
      <c r="F66" s="39">
        <v>113756216.11</v>
      </c>
      <c r="G66" s="40">
        <v>46305034.269999996</v>
      </c>
      <c r="H66" s="43">
        <v>7120512.1299999999</v>
      </c>
      <c r="I66" s="39">
        <f t="shared" si="0"/>
        <v>486255011.38000005</v>
      </c>
      <c r="J66" s="40">
        <f t="shared" si="1"/>
        <v>388112380.00999987</v>
      </c>
      <c r="K66" s="40">
        <v>154675801.94</v>
      </c>
      <c r="L66" s="43">
        <f t="shared" si="2"/>
        <v>252818433.31000018</v>
      </c>
      <c r="M66" s="52"/>
      <c r="N66" s="45"/>
      <c r="O66" s="45"/>
      <c r="P66" s="45"/>
      <c r="Q66" s="45"/>
      <c r="R66" s="45"/>
      <c r="S66" s="45"/>
      <c r="T66" s="45"/>
      <c r="U66" s="45"/>
      <c r="V66" s="45"/>
      <c r="W66" s="45"/>
      <c r="X66" s="45"/>
    </row>
    <row r="67" spans="1:24" s="42" customFormat="1" ht="13.5" customHeight="1" x14ac:dyDescent="0.3">
      <c r="A67" s="38">
        <v>40269</v>
      </c>
      <c r="B67" s="39">
        <v>530905743.78000003</v>
      </c>
      <c r="C67" s="40">
        <v>403401546.06</v>
      </c>
      <c r="D67" s="40">
        <v>13989054.310000001</v>
      </c>
      <c r="E67" s="43">
        <v>116014143.45</v>
      </c>
      <c r="F67" s="39"/>
      <c r="G67" s="40"/>
      <c r="H67" s="43"/>
      <c r="I67" s="39">
        <f t="shared" si="0"/>
        <v>686319902.91000021</v>
      </c>
      <c r="J67" s="40">
        <f t="shared" si="1"/>
        <v>348853184.07999998</v>
      </c>
      <c r="K67" s="40">
        <v>174575448.16</v>
      </c>
      <c r="L67" s="43">
        <f t="shared" si="2"/>
        <v>512042166.99000025</v>
      </c>
      <c r="M67" s="52"/>
      <c r="N67" s="45"/>
      <c r="O67" s="45"/>
      <c r="P67" s="45"/>
      <c r="Q67" s="45"/>
      <c r="R67" s="45"/>
      <c r="S67" s="45"/>
      <c r="T67" s="45"/>
      <c r="U67" s="45"/>
      <c r="V67" s="45"/>
      <c r="W67" s="45"/>
      <c r="X67" s="45"/>
    </row>
    <row r="68" spans="1:24" s="42" customFormat="1" ht="13.5" customHeight="1" x14ac:dyDescent="0.3">
      <c r="A68" s="38">
        <v>40299</v>
      </c>
      <c r="B68" s="39">
        <v>552499760.56000006</v>
      </c>
      <c r="C68" s="40">
        <v>427913682.38999993</v>
      </c>
      <c r="D68" s="40">
        <v>16863652.850000001</v>
      </c>
      <c r="E68" s="43">
        <v>117934007.16</v>
      </c>
      <c r="F68" s="39"/>
      <c r="G68" s="40"/>
      <c r="H68" s="43"/>
      <c r="I68" s="39">
        <f t="shared" si="0"/>
        <v>530905743.78000003</v>
      </c>
      <c r="J68" s="40">
        <f t="shared" si="1"/>
        <v>431212926.15999997</v>
      </c>
      <c r="K68" s="40">
        <v>182263579.88</v>
      </c>
      <c r="L68" s="43">
        <f t="shared" si="2"/>
        <v>281956397.50000006</v>
      </c>
      <c r="N68" s="45"/>
      <c r="O68" s="45"/>
      <c r="P68" s="45"/>
      <c r="Q68" s="45"/>
      <c r="R68" s="45"/>
      <c r="S68" s="45"/>
      <c r="T68" s="45"/>
      <c r="U68" s="45"/>
      <c r="V68" s="45"/>
      <c r="W68" s="45"/>
      <c r="X68" s="45"/>
    </row>
    <row r="69" spans="1:24" s="42" customFormat="1" ht="13.5" customHeight="1" x14ac:dyDescent="0.3">
      <c r="A69" s="38">
        <v>40330</v>
      </c>
      <c r="B69" s="39">
        <v>624093002.30999994</v>
      </c>
      <c r="C69" s="40">
        <v>448923647.20999986</v>
      </c>
      <c r="D69" s="40">
        <v>22868850.289999999</v>
      </c>
      <c r="E69" s="43">
        <v>136561410.12</v>
      </c>
      <c r="F69" s="39">
        <v>143029458.56</v>
      </c>
      <c r="G69" s="40">
        <v>58798699.389999993</v>
      </c>
      <c r="H69" s="43">
        <v>7220115.29</v>
      </c>
      <c r="I69" s="39">
        <f t="shared" ref="I69:I132" si="3">B68+F68</f>
        <v>552499760.56000006</v>
      </c>
      <c r="J69" s="40">
        <f t="shared" si="1"/>
        <v>389077996.93999988</v>
      </c>
      <c r="K69" s="40">
        <v>172680002.55000001</v>
      </c>
      <c r="L69" s="43">
        <f t="shared" si="2"/>
        <v>336101766.1700002</v>
      </c>
      <c r="N69" s="45"/>
      <c r="O69" s="45"/>
      <c r="P69" s="45"/>
      <c r="Q69" s="45"/>
      <c r="R69" s="45"/>
      <c r="S69" s="45"/>
      <c r="T69" s="45"/>
      <c r="U69" s="45"/>
      <c r="V69" s="45"/>
      <c r="W69" s="45"/>
      <c r="X69" s="45"/>
    </row>
    <row r="70" spans="1:24" s="42" customFormat="1" ht="13.5" customHeight="1" x14ac:dyDescent="0.3">
      <c r="A70" s="38">
        <v>40360</v>
      </c>
      <c r="B70" s="39">
        <v>547607188.12999988</v>
      </c>
      <c r="C70" s="40">
        <v>474483488.95000005</v>
      </c>
      <c r="D70" s="40">
        <v>17484575.300000001</v>
      </c>
      <c r="E70" s="43">
        <v>128194519.7</v>
      </c>
      <c r="F70" s="39"/>
      <c r="G70" s="40"/>
      <c r="H70" s="43"/>
      <c r="I70" s="39">
        <f t="shared" si="3"/>
        <v>767122460.86999989</v>
      </c>
      <c r="J70" s="40">
        <f t="shared" si="1"/>
        <v>388457756.91999996</v>
      </c>
      <c r="K70" s="40">
        <v>219450480.08000001</v>
      </c>
      <c r="L70" s="43">
        <f t="shared" si="2"/>
        <v>598115184.02999997</v>
      </c>
      <c r="N70" s="45"/>
      <c r="O70" s="45"/>
      <c r="P70" s="45"/>
      <c r="Q70" s="45"/>
      <c r="R70" s="45"/>
      <c r="S70" s="45"/>
      <c r="T70" s="45"/>
      <c r="U70" s="45"/>
      <c r="V70" s="45"/>
      <c r="W70" s="45"/>
      <c r="X70" s="45"/>
    </row>
    <row r="71" spans="1:24" s="42" customFormat="1" ht="13.5" customHeight="1" x14ac:dyDescent="0.3">
      <c r="A71" s="38">
        <v>40391</v>
      </c>
      <c r="B71" s="39">
        <v>552395664.3599999</v>
      </c>
      <c r="C71" s="40">
        <v>418998198.65999997</v>
      </c>
      <c r="D71" s="40">
        <v>15619524.939999999</v>
      </c>
      <c r="E71" s="43">
        <v>119311764.93000001</v>
      </c>
      <c r="F71" s="39"/>
      <c r="G71" s="40"/>
      <c r="H71" s="43"/>
      <c r="I71" s="39">
        <f t="shared" si="3"/>
        <v>547607188.12999988</v>
      </c>
      <c r="J71" s="40">
        <f t="shared" si="1"/>
        <v>462757154.03999984</v>
      </c>
      <c r="K71" s="40">
        <v>181217083.35999998</v>
      </c>
      <c r="L71" s="43">
        <f t="shared" si="2"/>
        <v>266067117.45000002</v>
      </c>
      <c r="N71" s="45"/>
      <c r="O71" s="45"/>
      <c r="P71" s="45"/>
      <c r="Q71" s="45"/>
      <c r="R71" s="45"/>
      <c r="S71" s="45"/>
      <c r="T71" s="45"/>
      <c r="U71" s="45"/>
      <c r="V71" s="45"/>
      <c r="W71" s="45"/>
      <c r="X71" s="45"/>
    </row>
    <row r="72" spans="1:24" s="42" customFormat="1" ht="13.5" customHeight="1" x14ac:dyDescent="0.3">
      <c r="A72" s="38">
        <v>40422</v>
      </c>
      <c r="B72" s="39">
        <v>591514378.54999995</v>
      </c>
      <c r="C72" s="40">
        <v>473983467.37</v>
      </c>
      <c r="D72" s="40">
        <v>16326892.719999999</v>
      </c>
      <c r="E72" s="43">
        <v>131878421.65000001</v>
      </c>
      <c r="F72" s="39">
        <v>149175078</v>
      </c>
      <c r="G72" s="40">
        <v>58284680.870000005</v>
      </c>
      <c r="H72" s="43">
        <v>7966476.8400000008</v>
      </c>
      <c r="I72" s="39">
        <f t="shared" si="3"/>
        <v>552395664.3599999</v>
      </c>
      <c r="J72" s="40">
        <f t="shared" si="1"/>
        <v>423072181.48999983</v>
      </c>
      <c r="K72" s="40">
        <v>211939379.09</v>
      </c>
      <c r="L72" s="43">
        <f t="shared" si="2"/>
        <v>341262861.96000004</v>
      </c>
      <c r="N72" s="45"/>
      <c r="O72" s="45"/>
      <c r="P72" s="45"/>
      <c r="Q72" s="45"/>
      <c r="R72" s="45"/>
      <c r="S72" s="45"/>
      <c r="T72" s="45"/>
      <c r="U72" s="45"/>
      <c r="V72" s="45"/>
      <c r="W72" s="45"/>
      <c r="X72" s="45"/>
    </row>
    <row r="73" spans="1:24" s="42" customFormat="1" ht="13.5" customHeight="1" x14ac:dyDescent="0.3">
      <c r="A73" s="38">
        <v>40452</v>
      </c>
      <c r="B73" s="39">
        <v>599284908.95999992</v>
      </c>
      <c r="C73" s="40">
        <v>506270448.77000004</v>
      </c>
      <c r="D73" s="40">
        <v>18270510.059999999</v>
      </c>
      <c r="E73" s="43">
        <v>130311892.58</v>
      </c>
      <c r="F73" s="39"/>
      <c r="G73" s="40"/>
      <c r="H73" s="43"/>
      <c r="I73" s="39">
        <f t="shared" si="3"/>
        <v>740689456.54999995</v>
      </c>
      <c r="J73" s="40">
        <f t="shared" ref="J73:J136" si="4">C70-E70-D71+G68-H71+E71</f>
        <v>449981209.24000007</v>
      </c>
      <c r="K73" s="40">
        <v>199309785.56999999</v>
      </c>
      <c r="L73" s="43">
        <f t="shared" ref="L73:L136" si="5">I73-J73+K73</f>
        <v>490018032.87999988</v>
      </c>
      <c r="N73" s="45"/>
      <c r="O73" s="45"/>
      <c r="P73" s="45"/>
      <c r="Q73" s="45"/>
      <c r="R73" s="45"/>
      <c r="S73" s="45"/>
      <c r="T73" s="45"/>
      <c r="U73" s="45"/>
      <c r="V73" s="45"/>
      <c r="W73" s="45"/>
      <c r="X73" s="45"/>
    </row>
    <row r="74" spans="1:24" s="42" customFormat="1" ht="13.5" customHeight="1" x14ac:dyDescent="0.3">
      <c r="A74" s="38">
        <v>40483</v>
      </c>
      <c r="B74" s="39">
        <v>632007739.52999997</v>
      </c>
      <c r="C74" s="40">
        <v>537900158.61000001</v>
      </c>
      <c r="D74" s="40">
        <v>21959170.920000002</v>
      </c>
      <c r="E74" s="43">
        <v>145873723.78999999</v>
      </c>
      <c r="F74" s="39"/>
      <c r="G74" s="40"/>
      <c r="H74" s="43"/>
      <c r="I74" s="39">
        <f t="shared" si="3"/>
        <v>599284908.95999992</v>
      </c>
      <c r="J74" s="40">
        <f t="shared" si="4"/>
        <v>466070185.21000004</v>
      </c>
      <c r="K74" s="40">
        <v>228692817.14999998</v>
      </c>
      <c r="L74" s="43">
        <f t="shared" si="5"/>
        <v>361907540.89999986</v>
      </c>
      <c r="N74" s="45"/>
      <c r="O74" s="45"/>
      <c r="P74" s="45"/>
      <c r="Q74" s="45"/>
      <c r="R74" s="45"/>
      <c r="S74" s="45"/>
      <c r="T74" s="45"/>
      <c r="U74" s="45"/>
      <c r="V74" s="45"/>
      <c r="W74" s="45"/>
      <c r="X74" s="45"/>
    </row>
    <row r="75" spans="1:24" s="42" customFormat="1" ht="13.5" customHeight="1" x14ac:dyDescent="0.3">
      <c r="A75" s="46">
        <v>40513</v>
      </c>
      <c r="B75" s="47">
        <v>657554262.01999986</v>
      </c>
      <c r="C75" s="48">
        <v>635251538.54999995</v>
      </c>
      <c r="D75" s="48">
        <v>24391314.870000001</v>
      </c>
      <c r="E75" s="50">
        <v>145439588.56999999</v>
      </c>
      <c r="F75" s="47">
        <v>181385531.62999997</v>
      </c>
      <c r="G75" s="48">
        <v>76930862.649999991</v>
      </c>
      <c r="H75" s="50">
        <v>7994363.2000000002</v>
      </c>
      <c r="I75" s="47">
        <f t="shared" si="3"/>
        <v>632007739.52999997</v>
      </c>
      <c r="J75" s="48">
        <f t="shared" si="4"/>
        <v>454146428.24000001</v>
      </c>
      <c r="K75" s="48">
        <v>205765292.87</v>
      </c>
      <c r="L75" s="50">
        <f t="shared" si="5"/>
        <v>383626604.15999997</v>
      </c>
      <c r="N75" s="45"/>
      <c r="O75" s="45"/>
      <c r="P75" s="45"/>
      <c r="Q75" s="45"/>
      <c r="R75" s="45"/>
      <c r="S75" s="45"/>
      <c r="T75" s="45"/>
      <c r="U75" s="45"/>
      <c r="V75" s="45"/>
      <c r="W75" s="45"/>
      <c r="X75" s="45"/>
    </row>
    <row r="76" spans="1:24" s="42" customFormat="1" ht="13.5" customHeight="1" x14ac:dyDescent="0.3">
      <c r="A76" s="38">
        <v>40544</v>
      </c>
      <c r="B76" s="39">
        <v>562271864.86000001</v>
      </c>
      <c r="C76" s="40">
        <v>408426786.38999999</v>
      </c>
      <c r="D76" s="40">
        <v>68616140.549999997</v>
      </c>
      <c r="E76" s="43">
        <v>95772207.159999996</v>
      </c>
      <c r="F76" s="51"/>
      <c r="H76" s="44"/>
      <c r="I76" s="39">
        <f t="shared" si="3"/>
        <v>838939793.64999986</v>
      </c>
      <c r="J76" s="40">
        <f t="shared" si="4"/>
        <v>499873109.06000006</v>
      </c>
      <c r="K76" s="40">
        <v>158009645.63000003</v>
      </c>
      <c r="L76" s="43">
        <f t="shared" si="5"/>
        <v>497076330.21999979</v>
      </c>
      <c r="N76" s="45"/>
      <c r="O76" s="45"/>
      <c r="P76" s="45"/>
      <c r="Q76" s="45"/>
      <c r="R76" s="45"/>
      <c r="S76" s="45"/>
      <c r="T76" s="45"/>
      <c r="U76" s="45"/>
      <c r="V76" s="45"/>
      <c r="W76" s="45"/>
      <c r="X76" s="45"/>
    </row>
    <row r="77" spans="1:24" s="42" customFormat="1" ht="13.5" customHeight="1" x14ac:dyDescent="0.3">
      <c r="A77" s="38">
        <v>40575</v>
      </c>
      <c r="B77" s="39">
        <v>540403931.27999997</v>
      </c>
      <c r="C77" s="40">
        <v>450178955.80000001</v>
      </c>
      <c r="D77" s="40">
        <v>13900117.880000001</v>
      </c>
      <c r="E77" s="43">
        <v>91494326.510000005</v>
      </c>
      <c r="F77" s="51"/>
      <c r="H77" s="44"/>
      <c r="I77" s="39">
        <f t="shared" si="3"/>
        <v>562271864.86000001</v>
      </c>
      <c r="J77" s="40">
        <f t="shared" si="4"/>
        <v>563365026.19000006</v>
      </c>
      <c r="K77" s="40">
        <v>193410018.5</v>
      </c>
      <c r="L77" s="43">
        <f t="shared" si="5"/>
        <v>192316857.16999996</v>
      </c>
      <c r="N77" s="45"/>
      <c r="O77" s="45"/>
      <c r="P77" s="45"/>
      <c r="Q77" s="45"/>
      <c r="R77" s="45"/>
      <c r="S77" s="45"/>
      <c r="T77" s="45"/>
      <c r="U77" s="45"/>
      <c r="V77" s="45"/>
      <c r="W77" s="45"/>
      <c r="X77" s="45"/>
    </row>
    <row r="78" spans="1:24" s="42" customFormat="1" ht="13.5" customHeight="1" x14ac:dyDescent="0.3">
      <c r="A78" s="38">
        <v>40603</v>
      </c>
      <c r="B78" s="39">
        <v>635850494.15999997</v>
      </c>
      <c r="C78" s="40">
        <v>506366782.61000001</v>
      </c>
      <c r="D78" s="40">
        <v>18570190.84</v>
      </c>
      <c r="E78" s="43">
        <v>104010671.29000001</v>
      </c>
      <c r="F78" s="39">
        <v>118129083.04000001</v>
      </c>
      <c r="G78" s="40">
        <v>54861264.520000003</v>
      </c>
      <c r="H78" s="43">
        <v>8501122.9600000009</v>
      </c>
      <c r="I78" s="39">
        <f t="shared" si="3"/>
        <v>540403931.27999997</v>
      </c>
      <c r="J78" s="40">
        <f t="shared" si="4"/>
        <v>516968016.58999991</v>
      </c>
      <c r="K78" s="40">
        <v>206574166.44000006</v>
      </c>
      <c r="L78" s="43">
        <f t="shared" si="5"/>
        <v>230010081.13000011</v>
      </c>
      <c r="N78" s="45"/>
      <c r="O78" s="45"/>
      <c r="P78" s="45"/>
      <c r="Q78" s="45"/>
      <c r="R78" s="45"/>
      <c r="S78" s="45"/>
      <c r="T78" s="45"/>
      <c r="U78" s="45"/>
      <c r="V78" s="45"/>
      <c r="W78" s="45"/>
      <c r="X78" s="45"/>
    </row>
    <row r="79" spans="1:24" s="42" customFormat="1" ht="13.5" customHeight="1" x14ac:dyDescent="0.3">
      <c r="A79" s="38">
        <v>40634</v>
      </c>
      <c r="B79" s="39">
        <v>582220337.28999996</v>
      </c>
      <c r="C79" s="40">
        <v>505098876.99000001</v>
      </c>
      <c r="D79" s="40">
        <v>18358038.100000001</v>
      </c>
      <c r="E79" s="43">
        <v>106998840.87</v>
      </c>
      <c r="F79" s="39"/>
      <c r="G79" s="40"/>
      <c r="H79" s="43"/>
      <c r="I79" s="39">
        <f t="shared" si="3"/>
        <v>753979577.19999993</v>
      </c>
      <c r="J79" s="40">
        <f t="shared" si="4"/>
        <v>390248787.86000001</v>
      </c>
      <c r="K79" s="40">
        <v>219413228.30999994</v>
      </c>
      <c r="L79" s="43">
        <f t="shared" si="5"/>
        <v>583144017.64999986</v>
      </c>
      <c r="N79" s="45"/>
      <c r="O79" s="45"/>
      <c r="P79" s="45"/>
      <c r="Q79" s="45"/>
      <c r="R79" s="45"/>
      <c r="S79" s="45"/>
      <c r="T79" s="45"/>
      <c r="U79" s="45"/>
      <c r="V79" s="45"/>
      <c r="W79" s="45"/>
      <c r="X79" s="45"/>
    </row>
    <row r="80" spans="1:24" s="42" customFormat="1" ht="13.5" customHeight="1" x14ac:dyDescent="0.3">
      <c r="A80" s="38">
        <v>40664</v>
      </c>
      <c r="B80" s="39">
        <v>630327831.77999997</v>
      </c>
      <c r="C80" s="40">
        <v>541814903.69000006</v>
      </c>
      <c r="D80" s="40">
        <v>15921899.699999999</v>
      </c>
      <c r="E80" s="43">
        <v>106711262.79000001</v>
      </c>
      <c r="F80" s="39"/>
      <c r="G80" s="40"/>
      <c r="H80" s="43"/>
      <c r="I80" s="39">
        <f t="shared" si="3"/>
        <v>582220337.28999996</v>
      </c>
      <c r="J80" s="40">
        <f t="shared" si="4"/>
        <v>512554849.43000007</v>
      </c>
      <c r="K80" s="40">
        <v>228922230.27999997</v>
      </c>
      <c r="L80" s="43">
        <f t="shared" si="5"/>
        <v>298587718.13999987</v>
      </c>
      <c r="N80" s="45"/>
      <c r="O80" s="45"/>
      <c r="P80" s="45"/>
      <c r="Q80" s="45"/>
      <c r="R80" s="45"/>
      <c r="S80" s="45"/>
      <c r="T80" s="45"/>
      <c r="U80" s="45"/>
      <c r="V80" s="45"/>
      <c r="W80" s="45"/>
      <c r="X80" s="45"/>
    </row>
    <row r="81" spans="1:27" s="42" customFormat="1" ht="13.5" customHeight="1" x14ac:dyDescent="0.3">
      <c r="A81" s="38">
        <v>40695</v>
      </c>
      <c r="B81" s="39">
        <v>632178363.80999994</v>
      </c>
      <c r="C81" s="40">
        <v>524519170.75999999</v>
      </c>
      <c r="D81" s="40">
        <v>17555131.390000001</v>
      </c>
      <c r="E81" s="43">
        <v>60238817.079999998</v>
      </c>
      <c r="F81" s="39">
        <v>148261792.56</v>
      </c>
      <c r="G81" s="40">
        <v>64757286.049999997</v>
      </c>
      <c r="H81" s="43">
        <v>7709490.2000000002</v>
      </c>
      <c r="I81" s="39">
        <f t="shared" si="3"/>
        <v>630327831.77999997</v>
      </c>
      <c r="J81" s="40">
        <f t="shared" si="4"/>
        <v>490996914.08999997</v>
      </c>
      <c r="K81" s="40">
        <v>224605712.94999993</v>
      </c>
      <c r="L81" s="43">
        <f t="shared" si="5"/>
        <v>363936630.63999993</v>
      </c>
      <c r="N81" s="45"/>
      <c r="O81" s="45"/>
      <c r="P81" s="45"/>
      <c r="Q81" s="45"/>
      <c r="R81" s="45"/>
      <c r="S81" s="45"/>
      <c r="T81" s="45"/>
      <c r="U81" s="45"/>
      <c r="V81" s="45"/>
      <c r="W81" s="45"/>
      <c r="X81" s="45"/>
    </row>
    <row r="82" spans="1:27" s="42" customFormat="1" ht="13.5" customHeight="1" x14ac:dyDescent="0.3">
      <c r="A82" s="38">
        <v>40725</v>
      </c>
      <c r="B82" s="39">
        <v>559694456.47000003</v>
      </c>
      <c r="C82" s="40">
        <v>488677269.14999998</v>
      </c>
      <c r="D82" s="40">
        <v>24175029.039999999</v>
      </c>
      <c r="E82" s="43">
        <v>60095893.219999999</v>
      </c>
      <c r="F82" s="39"/>
      <c r="G82" s="40"/>
      <c r="H82" s="43"/>
      <c r="I82" s="39">
        <f t="shared" si="3"/>
        <v>780440156.36999989</v>
      </c>
      <c r="J82" s="40">
        <f t="shared" si="4"/>
        <v>488889399.21000004</v>
      </c>
      <c r="K82" s="40">
        <v>200290275.2900002</v>
      </c>
      <c r="L82" s="43">
        <f t="shared" si="5"/>
        <v>491841032.45000005</v>
      </c>
      <c r="N82" s="45"/>
      <c r="O82" s="45"/>
      <c r="P82" s="45"/>
      <c r="Q82" s="45"/>
      <c r="R82" s="45"/>
      <c r="S82" s="45"/>
      <c r="T82" s="45"/>
      <c r="U82" s="45"/>
      <c r="V82" s="45"/>
      <c r="W82" s="45"/>
      <c r="X82" s="45"/>
    </row>
    <row r="83" spans="1:27" s="42" customFormat="1" ht="13.5" customHeight="1" x14ac:dyDescent="0.3">
      <c r="A83" s="38">
        <v>40756</v>
      </c>
      <c r="B83" s="39">
        <v>634135727.46000004</v>
      </c>
      <c r="C83" s="40">
        <v>475790575.80000001</v>
      </c>
      <c r="D83" s="40">
        <v>23066764.449999999</v>
      </c>
      <c r="E83" s="43">
        <v>78935562.760000005</v>
      </c>
      <c r="F83" s="39"/>
      <c r="G83" s="40"/>
      <c r="H83" s="43"/>
      <c r="I83" s="39">
        <f t="shared" si="3"/>
        <v>559694456.47000003</v>
      </c>
      <c r="J83" s="40">
        <f t="shared" si="4"/>
        <v>524939100.91000003</v>
      </c>
      <c r="K83" s="40">
        <v>185510666.93999985</v>
      </c>
      <c r="L83" s="43">
        <f t="shared" si="5"/>
        <v>220266022.49999985</v>
      </c>
      <c r="N83" s="45"/>
      <c r="O83" s="45"/>
      <c r="P83" s="45"/>
      <c r="Q83" s="45"/>
      <c r="R83" s="45"/>
      <c r="S83" s="45"/>
      <c r="T83" s="45"/>
      <c r="U83" s="45"/>
      <c r="V83" s="45"/>
      <c r="W83" s="45"/>
      <c r="X83" s="45"/>
    </row>
    <row r="84" spans="1:27" s="42" customFormat="1" ht="13.5" customHeight="1" x14ac:dyDescent="0.3">
      <c r="A84" s="38">
        <v>40787</v>
      </c>
      <c r="B84" s="39">
        <v>636925875.79999995</v>
      </c>
      <c r="C84" s="40">
        <v>534460533.32999998</v>
      </c>
      <c r="D84" s="40">
        <v>16123305.279999999</v>
      </c>
      <c r="E84" s="43">
        <v>76482028.709999993</v>
      </c>
      <c r="F84" s="39">
        <v>149103209.77000001</v>
      </c>
      <c r="G84" s="40">
        <v>58283840.259999998</v>
      </c>
      <c r="H84" s="43">
        <v>9570586.0999999996</v>
      </c>
      <c r="I84" s="39">
        <f t="shared" si="3"/>
        <v>634135727.46000004</v>
      </c>
      <c r="J84" s="40">
        <f t="shared" si="4"/>
        <v>500201217.86000001</v>
      </c>
      <c r="K84" s="40">
        <v>211640345.52999997</v>
      </c>
      <c r="L84" s="43">
        <f t="shared" si="5"/>
        <v>345574855.13</v>
      </c>
      <c r="N84" s="45"/>
      <c r="O84" s="45"/>
      <c r="P84" s="45"/>
      <c r="Q84" s="45"/>
      <c r="R84" s="45"/>
      <c r="S84" s="45"/>
      <c r="T84" s="45"/>
      <c r="U84" s="45"/>
      <c r="V84" s="45"/>
      <c r="W84" s="45"/>
      <c r="X84" s="45"/>
    </row>
    <row r="85" spans="1:27" s="42" customFormat="1" ht="13.5" customHeight="1" x14ac:dyDescent="0.3">
      <c r="A85" s="38">
        <v>40817</v>
      </c>
      <c r="B85" s="39">
        <v>677397741.72000003</v>
      </c>
      <c r="C85" s="40">
        <v>546247149.35000002</v>
      </c>
      <c r="D85" s="40">
        <v>28536837</v>
      </c>
      <c r="E85" s="43">
        <v>89101649.939999998</v>
      </c>
      <c r="F85" s="39"/>
      <c r="G85" s="40"/>
      <c r="H85" s="43"/>
      <c r="I85" s="39">
        <f t="shared" si="3"/>
        <v>786029085.56999993</v>
      </c>
      <c r="J85" s="40">
        <f t="shared" si="4"/>
        <v>484450174.23999995</v>
      </c>
      <c r="K85" s="40">
        <v>232729596.15000013</v>
      </c>
      <c r="L85" s="43">
        <f t="shared" si="5"/>
        <v>534308507.48000014</v>
      </c>
      <c r="N85" s="45"/>
      <c r="O85" s="45"/>
      <c r="P85" s="45"/>
      <c r="Q85" s="45"/>
      <c r="R85" s="45"/>
      <c r="S85" s="45"/>
      <c r="T85" s="45"/>
      <c r="U85" s="45"/>
      <c r="V85" s="45"/>
      <c r="W85" s="45"/>
      <c r="X85" s="45"/>
      <c r="Y85" s="53"/>
      <c r="Z85" s="53"/>
      <c r="AA85" s="53"/>
    </row>
    <row r="86" spans="1:27" s="42" customFormat="1" ht="13.5" customHeight="1" x14ac:dyDescent="0.3">
      <c r="A86" s="38">
        <v>40848</v>
      </c>
      <c r="B86" s="39">
        <v>795740142.48000002</v>
      </c>
      <c r="C86" s="40">
        <v>615051167.38</v>
      </c>
      <c r="D86" s="40">
        <v>18762738.289999999</v>
      </c>
      <c r="E86" s="43">
        <v>72978933.390000001</v>
      </c>
      <c r="F86" s="39"/>
      <c r="G86" s="40"/>
      <c r="H86" s="43"/>
      <c r="I86" s="39">
        <f t="shared" si="3"/>
        <v>677397741.72000003</v>
      </c>
      <c r="J86" s="40">
        <f t="shared" si="4"/>
        <v>512400436.42000002</v>
      </c>
      <c r="K86" s="40">
        <v>246066927.72999999</v>
      </c>
      <c r="L86" s="43">
        <f t="shared" si="5"/>
        <v>411064233.02999997</v>
      </c>
      <c r="N86" s="45"/>
      <c r="O86" s="45"/>
      <c r="P86" s="45"/>
      <c r="Q86" s="45"/>
      <c r="R86" s="45"/>
      <c r="S86" s="45"/>
      <c r="T86" s="45"/>
      <c r="U86" s="45"/>
      <c r="V86" s="45"/>
      <c r="W86" s="45"/>
      <c r="X86" s="45"/>
      <c r="Y86" s="52"/>
      <c r="Z86" s="52"/>
      <c r="AA86" s="52"/>
    </row>
    <row r="87" spans="1:27" s="42" customFormat="1" ht="13.5" customHeight="1" x14ac:dyDescent="0.3">
      <c r="A87" s="46">
        <v>40878</v>
      </c>
      <c r="B87" s="47">
        <v>683217099.82000005</v>
      </c>
      <c r="C87" s="48">
        <v>673277833.27999997</v>
      </c>
      <c r="D87" s="48">
        <v>30475185.84</v>
      </c>
      <c r="E87" s="50">
        <v>81144656.640000001</v>
      </c>
      <c r="F87" s="47">
        <v>176911584.06999999</v>
      </c>
      <c r="G87" s="48">
        <v>74559730.709999993</v>
      </c>
      <c r="H87" s="50">
        <v>8643692.3599999994</v>
      </c>
      <c r="I87" s="47">
        <f t="shared" si="3"/>
        <v>795740142.48000002</v>
      </c>
      <c r="J87" s="48">
        <f t="shared" si="4"/>
        <v>518543317.56</v>
      </c>
      <c r="K87" s="48">
        <v>246337415.94999981</v>
      </c>
      <c r="L87" s="50">
        <f t="shared" si="5"/>
        <v>523534240.86999983</v>
      </c>
      <c r="N87" s="45"/>
      <c r="O87" s="45"/>
      <c r="P87" s="45"/>
      <c r="Q87" s="45"/>
      <c r="R87" s="45"/>
      <c r="S87" s="45"/>
      <c r="T87" s="45"/>
      <c r="U87" s="45"/>
      <c r="V87" s="45"/>
      <c r="W87" s="45"/>
      <c r="X87" s="45"/>
      <c r="Y87" s="40"/>
      <c r="Z87" s="40"/>
      <c r="AA87" s="40"/>
    </row>
    <row r="88" spans="1:27" s="42" customFormat="1" ht="13.5" customHeight="1" x14ac:dyDescent="0.3">
      <c r="A88" s="38">
        <v>40909</v>
      </c>
      <c r="B88" s="39">
        <v>547471978.76999998</v>
      </c>
      <c r="C88" s="40">
        <v>415789703.35000002</v>
      </c>
      <c r="D88" s="40">
        <v>51449920.530000001</v>
      </c>
      <c r="E88" s="43">
        <v>66586732.740000002</v>
      </c>
      <c r="F88" s="51"/>
      <c r="H88" s="44"/>
      <c r="I88" s="39">
        <f t="shared" si="3"/>
        <v>860128683.8900001</v>
      </c>
      <c r="J88" s="40">
        <f t="shared" si="4"/>
        <v>511361694.50999999</v>
      </c>
      <c r="K88" s="40">
        <v>183612624.54000002</v>
      </c>
      <c r="L88" s="43">
        <f t="shared" si="5"/>
        <v>532379613.92000014</v>
      </c>
      <c r="M88" s="45"/>
      <c r="N88" s="45"/>
      <c r="O88" s="45"/>
      <c r="P88" s="45"/>
      <c r="Q88" s="45"/>
      <c r="R88" s="45"/>
      <c r="S88" s="45"/>
      <c r="T88" s="45"/>
      <c r="U88" s="45"/>
      <c r="V88" s="45"/>
      <c r="W88" s="45"/>
      <c r="X88" s="45"/>
      <c r="Y88" s="40"/>
      <c r="Z88" s="40"/>
      <c r="AA88" s="40"/>
    </row>
    <row r="89" spans="1:27" s="42" customFormat="1" ht="13.5" customHeight="1" x14ac:dyDescent="0.3">
      <c r="A89" s="38">
        <v>40940</v>
      </c>
      <c r="B89" s="39">
        <v>579201683.75999999</v>
      </c>
      <c r="C89" s="40">
        <v>486542520.75</v>
      </c>
      <c r="D89" s="40">
        <v>12027460.33</v>
      </c>
      <c r="E89" s="43">
        <v>66227141.469999999</v>
      </c>
      <c r="F89" s="51"/>
      <c r="H89" s="44"/>
      <c r="I89" s="39">
        <f t="shared" si="3"/>
        <v>547471978.76999998</v>
      </c>
      <c r="J89" s="40">
        <f t="shared" si="4"/>
        <v>642381852.69000006</v>
      </c>
      <c r="K89" s="40">
        <v>201000720.47</v>
      </c>
      <c r="L89" s="43">
        <f t="shared" si="5"/>
        <v>106090846.54999992</v>
      </c>
      <c r="M89" s="45"/>
      <c r="N89" s="45"/>
      <c r="O89" s="45"/>
      <c r="P89" s="45"/>
      <c r="Q89" s="45"/>
      <c r="R89" s="45"/>
      <c r="S89" s="45"/>
      <c r="T89" s="45"/>
      <c r="U89" s="45"/>
      <c r="V89" s="45"/>
      <c r="W89" s="45"/>
      <c r="X89" s="45"/>
      <c r="Y89" s="40"/>
      <c r="Z89" s="40"/>
      <c r="AA89" s="40"/>
    </row>
    <row r="90" spans="1:27" s="42" customFormat="1" ht="13.5" customHeight="1" x14ac:dyDescent="0.3">
      <c r="A90" s="38">
        <v>40969</v>
      </c>
      <c r="B90" s="39">
        <v>644161061.66999996</v>
      </c>
      <c r="C90" s="40">
        <v>534854026.69</v>
      </c>
      <c r="D90" s="40">
        <v>17948479.460000001</v>
      </c>
      <c r="E90" s="43">
        <v>83935974.959999993</v>
      </c>
      <c r="F90" s="39">
        <v>120876181.42</v>
      </c>
      <c r="G90" s="40">
        <v>61065425.229999997</v>
      </c>
      <c r="H90" s="43">
        <v>9131866.7100000009</v>
      </c>
      <c r="I90" s="39">
        <f t="shared" si="3"/>
        <v>579201683.75999999</v>
      </c>
      <c r="J90" s="40">
        <f t="shared" si="4"/>
        <v>607269988.85000002</v>
      </c>
      <c r="K90" s="40">
        <v>241947858.82000002</v>
      </c>
      <c r="L90" s="43">
        <f t="shared" si="5"/>
        <v>213879553.72999999</v>
      </c>
      <c r="M90" s="45"/>
      <c r="N90" s="45"/>
      <c r="O90" s="45"/>
      <c r="P90" s="45"/>
      <c r="Q90" s="45"/>
      <c r="R90" s="45"/>
      <c r="S90" s="45"/>
      <c r="T90" s="45"/>
      <c r="U90" s="45"/>
      <c r="V90" s="45"/>
      <c r="W90" s="45"/>
      <c r="X90" s="45"/>
    </row>
    <row r="91" spans="1:27" s="42" customFormat="1" ht="13.5" customHeight="1" x14ac:dyDescent="0.3">
      <c r="A91" s="38">
        <v>41000</v>
      </c>
      <c r="B91" s="39">
        <v>581388786.88999999</v>
      </c>
      <c r="C91" s="40">
        <v>511400493.23000002</v>
      </c>
      <c r="D91" s="40">
        <v>21884325.579999998</v>
      </c>
      <c r="E91" s="43">
        <v>63940854.710000001</v>
      </c>
      <c r="F91" s="39"/>
      <c r="G91" s="40"/>
      <c r="H91" s="43"/>
      <c r="I91" s="39">
        <f t="shared" si="3"/>
        <v>765037243.08999991</v>
      </c>
      <c r="J91" s="40">
        <f t="shared" si="4"/>
        <v>403402651.75</v>
      </c>
      <c r="K91" s="40">
        <v>219915613.19</v>
      </c>
      <c r="L91" s="43">
        <f t="shared" si="5"/>
        <v>581550204.52999997</v>
      </c>
      <c r="M91" s="45"/>
      <c r="N91" s="45"/>
      <c r="O91" s="45"/>
      <c r="P91" s="45"/>
      <c r="Q91" s="45"/>
      <c r="R91" s="45"/>
      <c r="S91" s="45"/>
      <c r="T91" s="45"/>
      <c r="U91" s="45"/>
      <c r="V91" s="45"/>
      <c r="W91" s="45"/>
      <c r="X91" s="45"/>
    </row>
    <row r="92" spans="1:27" s="42" customFormat="1" ht="13.5" customHeight="1" x14ac:dyDescent="0.3">
      <c r="A92" s="38">
        <v>41030</v>
      </c>
      <c r="B92" s="39">
        <v>604054426.17999995</v>
      </c>
      <c r="C92" s="40">
        <v>500233640.66000003</v>
      </c>
      <c r="D92" s="40">
        <v>14745680.17</v>
      </c>
      <c r="E92" s="43">
        <v>67699467.540000007</v>
      </c>
      <c r="F92" s="39"/>
      <c r="G92" s="40"/>
      <c r="H92" s="43"/>
      <c r="I92" s="39">
        <f t="shared" si="3"/>
        <v>581388786.88999999</v>
      </c>
      <c r="J92" s="40">
        <f t="shared" si="4"/>
        <v>551730738.77999997</v>
      </c>
      <c r="K92" s="40">
        <v>216516172.95000011</v>
      </c>
      <c r="L92" s="43">
        <f t="shared" si="5"/>
        <v>246174221.06000012</v>
      </c>
      <c r="M92" s="45"/>
      <c r="N92" s="45"/>
      <c r="O92" s="45"/>
      <c r="P92" s="45"/>
      <c r="Q92" s="45"/>
      <c r="R92" s="45"/>
      <c r="S92" s="45"/>
      <c r="T92" s="45"/>
      <c r="U92" s="45"/>
      <c r="V92" s="45"/>
      <c r="W92" s="45"/>
      <c r="X92" s="45"/>
    </row>
    <row r="93" spans="1:27" s="42" customFormat="1" ht="13.5" customHeight="1" x14ac:dyDescent="0.3">
      <c r="A93" s="38">
        <v>41061</v>
      </c>
      <c r="B93" s="39">
        <v>618282014.27999997</v>
      </c>
      <c r="C93" s="40">
        <v>511291111.38999999</v>
      </c>
      <c r="D93" s="40">
        <v>13081668.75</v>
      </c>
      <c r="E93" s="43">
        <v>70626895.659999996</v>
      </c>
      <c r="F93" s="39">
        <v>135531752.28</v>
      </c>
      <c r="G93" s="40">
        <v>56258237.32</v>
      </c>
      <c r="H93" s="43">
        <v>9883738.2100000009</v>
      </c>
      <c r="I93" s="39">
        <f t="shared" si="3"/>
        <v>604054426.17999995</v>
      </c>
      <c r="J93" s="40">
        <f t="shared" si="4"/>
        <v>492974580.86000001</v>
      </c>
      <c r="K93" s="40">
        <v>216429448.54000008</v>
      </c>
      <c r="L93" s="43">
        <f t="shared" si="5"/>
        <v>327509293.86000001</v>
      </c>
      <c r="M93" s="45"/>
      <c r="N93" s="45"/>
      <c r="O93" s="45"/>
      <c r="P93" s="45"/>
      <c r="Q93" s="45"/>
      <c r="R93" s="45"/>
      <c r="S93" s="45"/>
      <c r="T93" s="45"/>
      <c r="U93" s="45"/>
      <c r="V93" s="45"/>
      <c r="W93" s="45"/>
      <c r="X93" s="45"/>
    </row>
    <row r="94" spans="1:27" s="42" customFormat="1" ht="13.5" customHeight="1" x14ac:dyDescent="0.3">
      <c r="A94" s="38">
        <v>41091</v>
      </c>
      <c r="B94" s="39">
        <v>605043626.70000005</v>
      </c>
      <c r="C94" s="40">
        <v>470319419.77999997</v>
      </c>
      <c r="D94" s="40">
        <v>19044003.960000001</v>
      </c>
      <c r="E94" s="43">
        <v>74705822.189999998</v>
      </c>
      <c r="F94" s="39"/>
      <c r="G94" s="40"/>
      <c r="H94" s="43"/>
      <c r="I94" s="39">
        <f t="shared" si="3"/>
        <v>753813766.55999994</v>
      </c>
      <c r="J94" s="40">
        <f t="shared" si="4"/>
        <v>500413425.89000005</v>
      </c>
      <c r="K94" s="40">
        <v>197562448.84000003</v>
      </c>
      <c r="L94" s="43">
        <f t="shared" si="5"/>
        <v>450962789.50999993</v>
      </c>
      <c r="M94" s="45"/>
      <c r="N94" s="45"/>
      <c r="O94" s="45"/>
      <c r="P94" s="45"/>
      <c r="Q94" s="45"/>
      <c r="R94" s="45"/>
      <c r="S94" s="45"/>
      <c r="T94" s="45"/>
      <c r="U94" s="45"/>
      <c r="V94" s="45"/>
      <c r="W94" s="45"/>
      <c r="X94" s="45"/>
    </row>
    <row r="95" spans="1:27" s="42" customFormat="1" ht="13.5" customHeight="1" x14ac:dyDescent="0.3">
      <c r="A95" s="38">
        <v>41122</v>
      </c>
      <c r="B95" s="39">
        <v>564315016.89999998</v>
      </c>
      <c r="C95" s="40">
        <v>495742033.38999999</v>
      </c>
      <c r="D95" s="40">
        <v>19530165.84</v>
      </c>
      <c r="E95" s="43">
        <v>79808483.530000001</v>
      </c>
      <c r="F95" s="39"/>
      <c r="G95" s="40"/>
      <c r="H95" s="43"/>
      <c r="I95" s="39">
        <f t="shared" si="3"/>
        <v>605043626.70000005</v>
      </c>
      <c r="J95" s="40">
        <f t="shared" si="4"/>
        <v>541261087.05000007</v>
      </c>
      <c r="K95" s="40">
        <v>221650720.17000017</v>
      </c>
      <c r="L95" s="43">
        <f t="shared" si="5"/>
        <v>285433259.82000017</v>
      </c>
      <c r="M95" s="45"/>
      <c r="N95" s="45"/>
      <c r="O95" s="45"/>
      <c r="P95" s="45"/>
      <c r="Q95" s="45"/>
      <c r="R95" s="45"/>
      <c r="S95" s="45"/>
      <c r="T95" s="45"/>
      <c r="U95" s="45"/>
      <c r="V95" s="45"/>
      <c r="W95" s="45"/>
      <c r="X95" s="45"/>
    </row>
    <row r="96" spans="1:27" s="42" customFormat="1" ht="13.5" customHeight="1" x14ac:dyDescent="0.3">
      <c r="A96" s="38">
        <v>41153</v>
      </c>
      <c r="B96" s="39">
        <v>601391877.22000003</v>
      </c>
      <c r="C96" s="40">
        <v>525162428.93000001</v>
      </c>
      <c r="D96" s="40">
        <v>18165518.34</v>
      </c>
      <c r="E96" s="43">
        <v>84840966.390000001</v>
      </c>
      <c r="F96" s="39">
        <v>140333564.15000001</v>
      </c>
      <c r="G96" s="40">
        <v>51458377.259999998</v>
      </c>
      <c r="H96" s="43">
        <v>9198316.4700000007</v>
      </c>
      <c r="I96" s="39">
        <f t="shared" si="3"/>
        <v>564315016.89999998</v>
      </c>
      <c r="J96" s="40">
        <f t="shared" si="4"/>
        <v>496326033.96000004</v>
      </c>
      <c r="K96" s="40">
        <v>241074753.98999995</v>
      </c>
      <c r="L96" s="43">
        <f t="shared" si="5"/>
        <v>309063736.92999989</v>
      </c>
      <c r="M96" s="45"/>
      <c r="N96" s="45"/>
      <c r="O96" s="45"/>
      <c r="P96" s="45"/>
      <c r="Q96" s="45"/>
      <c r="R96" s="45"/>
      <c r="S96" s="45"/>
      <c r="T96" s="45"/>
      <c r="U96" s="45"/>
      <c r="V96" s="45"/>
      <c r="W96" s="45"/>
      <c r="X96" s="45"/>
    </row>
    <row r="97" spans="1:24" s="42" customFormat="1" ht="13.5" customHeight="1" x14ac:dyDescent="0.3">
      <c r="A97" s="38">
        <v>41183</v>
      </c>
      <c r="B97" s="39">
        <v>619673543.83000004</v>
      </c>
      <c r="C97" s="40">
        <v>534539276.66000003</v>
      </c>
      <c r="D97" s="40">
        <v>15482206.16</v>
      </c>
      <c r="E97" s="43">
        <v>87882125.239999995</v>
      </c>
      <c r="F97" s="39"/>
      <c r="G97" s="40"/>
      <c r="H97" s="43"/>
      <c r="I97" s="39">
        <f t="shared" si="3"/>
        <v>741725441.37</v>
      </c>
      <c r="J97" s="40">
        <f t="shared" si="4"/>
        <v>455891915.27999997</v>
      </c>
      <c r="K97" s="40">
        <v>252381841.49000031</v>
      </c>
      <c r="L97" s="43">
        <f t="shared" si="5"/>
        <v>538215367.5800004</v>
      </c>
      <c r="M97" s="45"/>
      <c r="N97" s="45"/>
      <c r="O97" s="45"/>
      <c r="P97" s="45"/>
      <c r="Q97" s="45"/>
      <c r="R97" s="45"/>
      <c r="S97" s="45"/>
      <c r="T97" s="45"/>
      <c r="U97" s="45"/>
      <c r="V97" s="45"/>
      <c r="W97" s="45"/>
      <c r="X97" s="45"/>
    </row>
    <row r="98" spans="1:24" s="42" customFormat="1" ht="13.5" customHeight="1" x14ac:dyDescent="0.3">
      <c r="A98" s="38">
        <v>41214</v>
      </c>
      <c r="B98" s="39">
        <v>602985920.05999994</v>
      </c>
      <c r="C98" s="40">
        <v>585794583.69000006</v>
      </c>
      <c r="D98" s="40">
        <v>16618351.25</v>
      </c>
      <c r="E98" s="43">
        <v>73352641.730000004</v>
      </c>
      <c r="F98" s="39"/>
      <c r="G98" s="40"/>
      <c r="H98" s="43"/>
      <c r="I98" s="39">
        <f t="shared" si="3"/>
        <v>619673543.83000004</v>
      </c>
      <c r="J98" s="40">
        <f t="shared" si="4"/>
        <v>529668918.75999999</v>
      </c>
      <c r="K98" s="40">
        <v>281415795.99999946</v>
      </c>
      <c r="L98" s="43">
        <f t="shared" si="5"/>
        <v>371420421.06999952</v>
      </c>
      <c r="M98" s="45"/>
      <c r="N98" s="45"/>
      <c r="O98" s="45"/>
      <c r="P98" s="45"/>
      <c r="Q98" s="45"/>
      <c r="R98" s="45"/>
      <c r="S98" s="45"/>
      <c r="T98" s="45"/>
      <c r="U98" s="45"/>
      <c r="V98" s="45"/>
      <c r="W98" s="45"/>
      <c r="X98" s="45"/>
    </row>
    <row r="99" spans="1:24" s="42" customFormat="1" ht="13.5" customHeight="1" x14ac:dyDescent="0.3">
      <c r="A99" s="46">
        <v>41244</v>
      </c>
      <c r="B99" s="47">
        <v>628989031.71000004</v>
      </c>
      <c r="C99" s="48">
        <v>575142161.21000004</v>
      </c>
      <c r="D99" s="48">
        <v>23985322.219999999</v>
      </c>
      <c r="E99" s="50">
        <v>65974603.210000001</v>
      </c>
      <c r="F99" s="47">
        <v>157954162.97</v>
      </c>
      <c r="G99" s="48">
        <v>60009372.270000003</v>
      </c>
      <c r="H99" s="50">
        <v>8362860.5</v>
      </c>
      <c r="I99" s="47">
        <f t="shared" si="3"/>
        <v>602985920.05999994</v>
      </c>
      <c r="J99" s="48">
        <f t="shared" si="4"/>
        <v>512721381.62</v>
      </c>
      <c r="K99" s="48">
        <v>221838515.77999973</v>
      </c>
      <c r="L99" s="50">
        <f t="shared" si="5"/>
        <v>312103054.21999967</v>
      </c>
      <c r="M99" s="45"/>
      <c r="N99" s="45"/>
      <c r="O99" s="45"/>
      <c r="P99" s="45"/>
      <c r="Q99" s="45"/>
      <c r="R99" s="45"/>
      <c r="S99" s="45"/>
      <c r="T99" s="45"/>
      <c r="U99" s="45"/>
      <c r="V99" s="45"/>
      <c r="W99" s="45"/>
      <c r="X99" s="45"/>
    </row>
    <row r="100" spans="1:24" s="42" customFormat="1" ht="13.5" customHeight="1" x14ac:dyDescent="0.3">
      <c r="A100" s="38">
        <v>41275</v>
      </c>
      <c r="B100" s="39">
        <v>556365618.34000003</v>
      </c>
      <c r="C100" s="40">
        <v>395912335.70999998</v>
      </c>
      <c r="D100" s="40">
        <v>53870641.810000002</v>
      </c>
      <c r="E100" s="43">
        <v>55290142.979999997</v>
      </c>
      <c r="F100" s="51"/>
      <c r="H100" s="44"/>
      <c r="I100" s="39">
        <f t="shared" si="3"/>
        <v>786943194.68000007</v>
      </c>
      <c r="J100" s="40">
        <f t="shared" si="4"/>
        <v>503391441.90000004</v>
      </c>
      <c r="K100" s="40">
        <v>184500003</v>
      </c>
      <c r="L100" s="43">
        <f t="shared" si="5"/>
        <v>468051755.78000003</v>
      </c>
      <c r="M100" s="45"/>
      <c r="N100" s="45"/>
      <c r="O100" s="45"/>
      <c r="P100" s="45"/>
      <c r="Q100" s="45"/>
      <c r="R100" s="45"/>
      <c r="S100" s="45"/>
      <c r="T100" s="45"/>
      <c r="U100" s="45"/>
      <c r="V100" s="45"/>
      <c r="W100" s="45"/>
      <c r="X100" s="45"/>
    </row>
    <row r="101" spans="1:24" s="42" customFormat="1" ht="13.5" customHeight="1" x14ac:dyDescent="0.3">
      <c r="A101" s="38">
        <v>41306</v>
      </c>
      <c r="B101" s="39">
        <v>542670590.63</v>
      </c>
      <c r="C101" s="40">
        <v>459025839.39999998</v>
      </c>
      <c r="D101" s="40">
        <v>12957310.92</v>
      </c>
      <c r="E101" s="43">
        <v>57278270.030000001</v>
      </c>
      <c r="F101" s="51"/>
      <c r="H101" s="44"/>
      <c r="I101" s="39">
        <f t="shared" si="3"/>
        <v>556365618.34000003</v>
      </c>
      <c r="J101" s="40">
        <f t="shared" si="4"/>
        <v>597526739.71000004</v>
      </c>
      <c r="K101" s="40">
        <v>202669613.69</v>
      </c>
      <c r="L101" s="43">
        <f t="shared" si="5"/>
        <v>161508492.31999999</v>
      </c>
      <c r="M101" s="45"/>
      <c r="N101" s="45"/>
      <c r="O101" s="45"/>
      <c r="P101" s="45"/>
      <c r="Q101" s="45"/>
      <c r="R101" s="45"/>
      <c r="S101" s="45"/>
      <c r="T101" s="45"/>
      <c r="U101" s="45"/>
      <c r="V101" s="45"/>
      <c r="W101" s="45"/>
      <c r="X101" s="45"/>
    </row>
    <row r="102" spans="1:24" s="42" customFormat="1" ht="13.5" customHeight="1" x14ac:dyDescent="0.3">
      <c r="A102" s="38">
        <v>41334</v>
      </c>
      <c r="B102" s="39">
        <v>606896250.38999999</v>
      </c>
      <c r="C102" s="40">
        <v>488520711.97000003</v>
      </c>
      <c r="D102" s="40">
        <v>15817587.51</v>
      </c>
      <c r="E102" s="43">
        <v>66459911.789999999</v>
      </c>
      <c r="F102" s="39">
        <v>49075503.020000003</v>
      </c>
      <c r="G102" s="40">
        <v>24389121.719999999</v>
      </c>
      <c r="H102" s="43">
        <v>4044515.75</v>
      </c>
      <c r="I102" s="39">
        <f t="shared" si="3"/>
        <v>542670590.63</v>
      </c>
      <c r="J102" s="40">
        <f t="shared" si="4"/>
        <v>510587059.17000008</v>
      </c>
      <c r="K102" s="40">
        <v>209234017.35999998</v>
      </c>
      <c r="L102" s="43">
        <f t="shared" si="5"/>
        <v>241317548.8199999</v>
      </c>
      <c r="M102" s="45"/>
      <c r="N102" s="45"/>
      <c r="O102" s="45"/>
      <c r="P102" s="45"/>
      <c r="Q102" s="45"/>
      <c r="R102" s="45"/>
      <c r="S102" s="45"/>
      <c r="T102" s="45"/>
      <c r="U102" s="45"/>
      <c r="V102" s="45"/>
      <c r="W102" s="45"/>
      <c r="X102" s="45"/>
    </row>
    <row r="103" spans="1:24" s="42" customFormat="1" ht="13.5" customHeight="1" x14ac:dyDescent="0.3">
      <c r="A103" s="38">
        <v>41365</v>
      </c>
      <c r="B103" s="39">
        <v>614001602</v>
      </c>
      <c r="C103" s="40">
        <v>484376157.76999998</v>
      </c>
      <c r="D103" s="40">
        <v>17778525.059999999</v>
      </c>
      <c r="E103" s="43">
        <v>63488762.149999999</v>
      </c>
      <c r="F103" s="39"/>
      <c r="G103" s="40"/>
      <c r="H103" s="43"/>
      <c r="I103" s="39">
        <f t="shared" si="3"/>
        <v>655971753.40999997</v>
      </c>
      <c r="J103" s="40">
        <f t="shared" si="4"/>
        <v>384943151.83999991</v>
      </c>
      <c r="K103" s="40">
        <v>251203239.78000012</v>
      </c>
      <c r="L103" s="43">
        <f t="shared" si="5"/>
        <v>522231841.35000014</v>
      </c>
      <c r="M103" s="45"/>
      <c r="N103" s="45"/>
      <c r="O103" s="45"/>
      <c r="P103" s="45"/>
      <c r="Q103" s="45"/>
      <c r="R103" s="45"/>
      <c r="S103" s="45"/>
      <c r="T103" s="45"/>
      <c r="U103" s="45"/>
      <c r="V103" s="45"/>
      <c r="W103" s="45"/>
      <c r="X103" s="45"/>
    </row>
    <row r="104" spans="1:24" s="42" customFormat="1" ht="13.5" customHeight="1" x14ac:dyDescent="0.3">
      <c r="A104" s="38">
        <v>41395</v>
      </c>
      <c r="B104" s="39">
        <v>634762823.90999997</v>
      </c>
      <c r="C104" s="40">
        <v>509831679.16000003</v>
      </c>
      <c r="D104" s="40">
        <v>13453408.439999999</v>
      </c>
      <c r="E104" s="43">
        <v>58335412.140000001</v>
      </c>
      <c r="F104" s="39"/>
      <c r="G104" s="40"/>
      <c r="H104" s="43"/>
      <c r="I104" s="39">
        <f t="shared" si="3"/>
        <v>614001602</v>
      </c>
      <c r="J104" s="40">
        <f t="shared" si="4"/>
        <v>508354750.17000002</v>
      </c>
      <c r="K104" s="40">
        <v>242051315.56999999</v>
      </c>
      <c r="L104" s="43">
        <f t="shared" si="5"/>
        <v>347698167.39999998</v>
      </c>
      <c r="M104" s="45"/>
      <c r="N104" s="45"/>
      <c r="O104" s="45"/>
      <c r="P104" s="45"/>
      <c r="Q104" s="45"/>
      <c r="R104" s="45"/>
      <c r="S104" s="45"/>
      <c r="T104" s="45"/>
      <c r="U104" s="45"/>
      <c r="V104" s="45"/>
      <c r="W104" s="45"/>
      <c r="X104" s="45"/>
    </row>
    <row r="105" spans="1:24" s="42" customFormat="1" ht="13.5" customHeight="1" x14ac:dyDescent="0.3">
      <c r="A105" s="38">
        <v>41426</v>
      </c>
      <c r="B105" s="39">
        <v>622869503.33000004</v>
      </c>
      <c r="C105" s="40">
        <v>488580430.13</v>
      </c>
      <c r="D105" s="40">
        <v>15841333.52</v>
      </c>
      <c r="E105" s="43">
        <v>58860572.829999998</v>
      </c>
      <c r="F105" s="39">
        <v>55092919.340000004</v>
      </c>
      <c r="G105" s="40">
        <v>28206345.449999999</v>
      </c>
      <c r="H105" s="43">
        <v>3454587.69</v>
      </c>
      <c r="I105" s="39">
        <f t="shared" si="3"/>
        <v>634762823.90999997</v>
      </c>
      <c r="J105" s="40">
        <f t="shared" si="4"/>
        <v>467771037.26999998</v>
      </c>
      <c r="K105" s="40">
        <v>217722386.02000001</v>
      </c>
      <c r="L105" s="43">
        <f t="shared" si="5"/>
        <v>384714172.65999997</v>
      </c>
      <c r="M105" s="45"/>
      <c r="N105" s="45"/>
      <c r="O105" s="45"/>
      <c r="P105" s="45"/>
      <c r="Q105" s="45"/>
      <c r="R105" s="45"/>
      <c r="S105" s="45"/>
      <c r="T105" s="45"/>
      <c r="U105" s="45"/>
      <c r="V105" s="45"/>
      <c r="W105" s="45"/>
      <c r="X105" s="45"/>
    </row>
    <row r="106" spans="1:24" s="42" customFormat="1" ht="13.5" customHeight="1" x14ac:dyDescent="0.3">
      <c r="A106" s="38">
        <v>41456</v>
      </c>
      <c r="B106" s="39">
        <v>601740355.83000004</v>
      </c>
      <c r="C106" s="40">
        <v>444211421.67000002</v>
      </c>
      <c r="D106" s="40">
        <v>21862202.93</v>
      </c>
      <c r="E106" s="43">
        <v>68838240.680000007</v>
      </c>
      <c r="F106" s="39"/>
      <c r="G106" s="40"/>
      <c r="H106" s="43"/>
      <c r="I106" s="39">
        <f t="shared" si="3"/>
        <v>677962422.67000008</v>
      </c>
      <c r="J106" s="40">
        <f t="shared" si="4"/>
        <v>465769399.31999999</v>
      </c>
      <c r="K106" s="40">
        <v>211095417.64999998</v>
      </c>
      <c r="L106" s="43">
        <f t="shared" si="5"/>
        <v>423288441.00000006</v>
      </c>
      <c r="M106" s="45"/>
      <c r="N106" s="45"/>
      <c r="O106" s="45"/>
      <c r="P106" s="45"/>
      <c r="Q106" s="45"/>
      <c r="R106" s="45"/>
      <c r="S106" s="45"/>
      <c r="T106" s="45"/>
      <c r="U106" s="45"/>
      <c r="V106" s="45"/>
      <c r="W106" s="45"/>
      <c r="X106" s="45"/>
    </row>
    <row r="107" spans="1:24" s="42" customFormat="1" ht="13.5" customHeight="1" x14ac:dyDescent="0.3">
      <c r="A107" s="38">
        <v>41487</v>
      </c>
      <c r="B107" s="39">
        <v>590820265.92999995</v>
      </c>
      <c r="C107" s="40">
        <v>439871405.94</v>
      </c>
      <c r="D107" s="40">
        <v>19117617.93</v>
      </c>
      <c r="E107" s="43">
        <v>55417449.07</v>
      </c>
      <c r="F107" s="39"/>
      <c r="G107" s="40"/>
      <c r="H107" s="43"/>
      <c r="I107" s="39">
        <f t="shared" si="3"/>
        <v>601740355.83000004</v>
      </c>
      <c r="J107" s="40">
        <f t="shared" si="4"/>
        <v>515450040.36000001</v>
      </c>
      <c r="K107" s="40">
        <v>186268781.44</v>
      </c>
      <c r="L107" s="43">
        <f t="shared" si="5"/>
        <v>272559096.91000003</v>
      </c>
      <c r="M107" s="45"/>
      <c r="N107" s="45"/>
      <c r="O107" s="45"/>
      <c r="P107" s="45"/>
      <c r="Q107" s="45"/>
      <c r="R107" s="45"/>
      <c r="S107" s="45"/>
      <c r="T107" s="45"/>
      <c r="U107" s="45"/>
      <c r="V107" s="45"/>
      <c r="W107" s="45"/>
      <c r="X107" s="45"/>
    </row>
    <row r="108" spans="1:24" s="42" customFormat="1" ht="13.5" customHeight="1" x14ac:dyDescent="0.3">
      <c r="A108" s="38">
        <v>41518</v>
      </c>
      <c r="B108" s="39">
        <v>657315002.94000006</v>
      </c>
      <c r="C108" s="40">
        <v>514462877.85000002</v>
      </c>
      <c r="D108" s="40">
        <v>19446722.5</v>
      </c>
      <c r="E108" s="43">
        <v>62698375.520000003</v>
      </c>
      <c r="F108" s="39">
        <v>55180164.049999997</v>
      </c>
      <c r="G108" s="40">
        <v>24228786.309999999</v>
      </c>
      <c r="H108" s="43">
        <v>4062610.36</v>
      </c>
      <c r="I108" s="39">
        <f t="shared" si="3"/>
        <v>590820265.92999995</v>
      </c>
      <c r="J108" s="40">
        <f t="shared" si="4"/>
        <v>476695895.05000001</v>
      </c>
      <c r="K108" s="40">
        <v>231372956.38</v>
      </c>
      <c r="L108" s="43">
        <f t="shared" si="5"/>
        <v>345497327.25999993</v>
      </c>
      <c r="M108" s="45"/>
      <c r="N108" s="45"/>
      <c r="O108" s="45"/>
      <c r="P108" s="45"/>
      <c r="Q108" s="45"/>
      <c r="R108" s="45"/>
      <c r="S108" s="45"/>
      <c r="T108" s="45"/>
      <c r="U108" s="45"/>
      <c r="V108" s="45"/>
      <c r="W108" s="45"/>
      <c r="X108" s="45"/>
    </row>
    <row r="109" spans="1:24" s="42" customFormat="1" ht="13.5" customHeight="1" x14ac:dyDescent="0.3">
      <c r="A109" s="38">
        <v>41548</v>
      </c>
      <c r="B109" s="39">
        <v>687457890.35000002</v>
      </c>
      <c r="C109" s="40">
        <v>585492872.38</v>
      </c>
      <c r="D109" s="40">
        <v>17574793.039999999</v>
      </c>
      <c r="E109" s="43">
        <v>67364277.519999996</v>
      </c>
      <c r="F109" s="39"/>
      <c r="G109" s="40"/>
      <c r="H109" s="43"/>
      <c r="I109" s="39">
        <f t="shared" si="3"/>
        <v>712495166.99000001</v>
      </c>
      <c r="J109" s="40">
        <f t="shared" si="4"/>
        <v>411673012.13</v>
      </c>
      <c r="K109" s="40">
        <v>267181528.76000002</v>
      </c>
      <c r="L109" s="43">
        <f t="shared" si="5"/>
        <v>568003683.62</v>
      </c>
      <c r="N109" s="45"/>
      <c r="O109" s="45"/>
      <c r="P109" s="45"/>
      <c r="Q109" s="45"/>
      <c r="R109" s="45"/>
      <c r="S109" s="45"/>
      <c r="T109" s="45"/>
      <c r="U109" s="45"/>
      <c r="V109" s="45"/>
      <c r="W109" s="45"/>
      <c r="X109" s="45"/>
    </row>
    <row r="110" spans="1:24" s="42" customFormat="1" ht="13.5" customHeight="1" x14ac:dyDescent="0.3">
      <c r="A110" s="38">
        <v>41579</v>
      </c>
      <c r="B110" s="39">
        <v>681041959.23000002</v>
      </c>
      <c r="C110" s="40">
        <v>555691805.42999995</v>
      </c>
      <c r="D110" s="40">
        <v>22079359.300000001</v>
      </c>
      <c r="E110" s="43">
        <v>71979057.920000002</v>
      </c>
      <c r="F110" s="51"/>
      <c r="H110" s="44"/>
      <c r="I110" s="39">
        <f t="shared" si="3"/>
        <v>687457890.35000002</v>
      </c>
      <c r="J110" s="40">
        <f t="shared" si="4"/>
        <v>451849344.97999996</v>
      </c>
      <c r="K110" s="40">
        <v>244537644.25999999</v>
      </c>
      <c r="L110" s="43">
        <f t="shared" si="5"/>
        <v>480146189.63000005</v>
      </c>
      <c r="N110" s="45"/>
      <c r="O110" s="45"/>
      <c r="P110" s="45"/>
      <c r="Q110" s="45"/>
      <c r="R110" s="45"/>
      <c r="S110" s="45"/>
      <c r="T110" s="45"/>
      <c r="U110" s="45"/>
      <c r="V110" s="45"/>
      <c r="W110" s="45"/>
      <c r="X110" s="45"/>
    </row>
    <row r="111" spans="1:24" s="42" customFormat="1" ht="13.5" customHeight="1" x14ac:dyDescent="0.3">
      <c r="A111" s="46">
        <v>41609</v>
      </c>
      <c r="B111" s="47">
        <v>826245434.30999994</v>
      </c>
      <c r="C111" s="48">
        <v>723227216.97000003</v>
      </c>
      <c r="D111" s="48">
        <v>20216859.809999999</v>
      </c>
      <c r="E111" s="50">
        <v>69470907.579999998</v>
      </c>
      <c r="F111" s="47">
        <v>66304858.450000003</v>
      </c>
      <c r="G111" s="48">
        <v>29335079.07</v>
      </c>
      <c r="H111" s="50">
        <v>3734119.32</v>
      </c>
      <c r="I111" s="47">
        <f t="shared" si="3"/>
        <v>681041959.23000002</v>
      </c>
      <c r="J111" s="48">
        <f t="shared" si="4"/>
        <v>501553986.81</v>
      </c>
      <c r="K111" s="48">
        <v>224935714.83000001</v>
      </c>
      <c r="L111" s="50">
        <f t="shared" si="5"/>
        <v>404423687.25</v>
      </c>
      <c r="N111" s="45"/>
      <c r="O111" s="45"/>
      <c r="P111" s="45"/>
      <c r="Q111" s="45"/>
      <c r="R111" s="45"/>
      <c r="S111" s="45"/>
      <c r="T111" s="45"/>
      <c r="U111" s="45"/>
      <c r="V111" s="45"/>
      <c r="W111" s="45"/>
      <c r="X111" s="45"/>
    </row>
    <row r="112" spans="1:24" s="42" customFormat="1" ht="13.5" customHeight="1" x14ac:dyDescent="0.3">
      <c r="A112" s="38">
        <v>41640</v>
      </c>
      <c r="B112" s="39">
        <v>598302846.21000004</v>
      </c>
      <c r="C112" s="40">
        <v>428809131.31</v>
      </c>
      <c r="D112" s="40">
        <v>55172782.490000002</v>
      </c>
      <c r="E112" s="43">
        <v>59049471.039999999</v>
      </c>
      <c r="I112" s="39">
        <f t="shared" si="3"/>
        <v>892550292.75999999</v>
      </c>
      <c r="J112" s="40">
        <f t="shared" si="4"/>
        <v>568028293.48000002</v>
      </c>
      <c r="K112" s="40">
        <v>187793953.97999999</v>
      </c>
      <c r="L112" s="43">
        <f t="shared" si="5"/>
        <v>512315953.25999999</v>
      </c>
      <c r="M112" s="45"/>
      <c r="N112" s="45"/>
      <c r="O112" s="45"/>
      <c r="P112" s="45"/>
      <c r="Q112" s="45"/>
      <c r="R112" s="45"/>
      <c r="S112" s="45"/>
      <c r="T112" s="45"/>
      <c r="U112" s="45"/>
      <c r="V112" s="45"/>
      <c r="W112" s="45"/>
      <c r="X112" s="45"/>
    </row>
    <row r="113" spans="1:24" s="42" customFormat="1" ht="13.5" customHeight="1" x14ac:dyDescent="0.3">
      <c r="A113" s="38">
        <v>41671</v>
      </c>
      <c r="B113" s="39">
        <v>562474709.92999995</v>
      </c>
      <c r="C113" s="40">
        <v>435576126.56999999</v>
      </c>
      <c r="D113" s="40">
        <v>16182345.449999999</v>
      </c>
      <c r="E113" s="43">
        <v>58719348.960000001</v>
      </c>
      <c r="F113" s="39"/>
      <c r="G113" s="40"/>
      <c r="H113" s="43"/>
      <c r="I113" s="39">
        <f t="shared" si="3"/>
        <v>598302846.21000004</v>
      </c>
      <c r="J113" s="40">
        <f t="shared" si="4"/>
        <v>553461462.26999998</v>
      </c>
      <c r="K113" s="40">
        <v>201824582.44999999</v>
      </c>
      <c r="L113" s="43">
        <f t="shared" si="5"/>
        <v>246665966.39000005</v>
      </c>
      <c r="M113" s="45"/>
      <c r="N113" s="45"/>
      <c r="O113" s="45"/>
      <c r="P113" s="45"/>
      <c r="Q113" s="45"/>
      <c r="R113" s="45"/>
      <c r="S113" s="45"/>
      <c r="T113" s="45"/>
      <c r="U113" s="45"/>
      <c r="V113" s="45"/>
      <c r="W113" s="45"/>
      <c r="X113" s="45"/>
    </row>
    <row r="114" spans="1:24" s="42" customFormat="1" ht="13.5" customHeight="1" x14ac:dyDescent="0.3">
      <c r="A114" s="38">
        <v>41699</v>
      </c>
      <c r="B114" s="39">
        <v>676183860.59000003</v>
      </c>
      <c r="C114" s="40">
        <v>477138615.05000001</v>
      </c>
      <c r="D114" s="40">
        <v>13785399.390000001</v>
      </c>
      <c r="E114" s="43">
        <v>61356892.869999997</v>
      </c>
      <c r="F114" s="39">
        <v>45783415.409999996</v>
      </c>
      <c r="G114" s="40">
        <v>19321300.489999998</v>
      </c>
      <c r="H114" s="43">
        <v>3513505.81</v>
      </c>
      <c r="I114" s="39">
        <f t="shared" si="3"/>
        <v>562474709.92999995</v>
      </c>
      <c r="J114" s="40">
        <f t="shared" si="4"/>
        <v>657632997.93999994</v>
      </c>
      <c r="K114" s="40">
        <v>239193912.47</v>
      </c>
      <c r="L114" s="43">
        <f t="shared" si="5"/>
        <v>144035624.46000001</v>
      </c>
      <c r="M114" s="45"/>
      <c r="N114" s="45"/>
      <c r="O114" s="45"/>
      <c r="P114" s="45"/>
      <c r="Q114" s="45"/>
      <c r="R114" s="45"/>
      <c r="S114" s="45"/>
      <c r="T114" s="45"/>
      <c r="U114" s="45"/>
      <c r="V114" s="45"/>
      <c r="W114" s="45"/>
      <c r="X114" s="45"/>
    </row>
    <row r="115" spans="1:24" s="42" customFormat="1" ht="13.5" customHeight="1" x14ac:dyDescent="0.3">
      <c r="A115" s="38">
        <v>41730</v>
      </c>
      <c r="B115" s="39">
        <v>632804214.39999998</v>
      </c>
      <c r="C115" s="40">
        <v>464306191.73000002</v>
      </c>
      <c r="D115" s="40">
        <v>16759495.699999999</v>
      </c>
      <c r="E115" s="43">
        <v>53473230.420000002</v>
      </c>
      <c r="F115" s="39"/>
      <c r="G115" s="40"/>
      <c r="H115" s="43"/>
      <c r="I115" s="39">
        <f t="shared" si="3"/>
        <v>721967276</v>
      </c>
      <c r="J115" s="40">
        <f t="shared" si="4"/>
        <v>412296663.77999997</v>
      </c>
      <c r="K115" s="40">
        <v>215651001.27000001</v>
      </c>
      <c r="L115" s="43">
        <f t="shared" si="5"/>
        <v>525321613.49000001</v>
      </c>
      <c r="M115" s="45"/>
      <c r="N115" s="45"/>
      <c r="O115" s="45"/>
      <c r="P115" s="45"/>
      <c r="Q115" s="45"/>
      <c r="R115" s="45"/>
      <c r="S115" s="45"/>
      <c r="T115" s="45"/>
      <c r="U115" s="45"/>
      <c r="V115" s="45"/>
      <c r="W115" s="45"/>
      <c r="X115" s="45"/>
    </row>
    <row r="116" spans="1:24" s="42" customFormat="1" ht="13.5" customHeight="1" x14ac:dyDescent="0.3">
      <c r="A116" s="38">
        <v>41760</v>
      </c>
      <c r="B116" s="39">
        <v>644554531.95000005</v>
      </c>
      <c r="C116" s="40">
        <v>480007222.24000001</v>
      </c>
      <c r="D116" s="40">
        <v>15165378.92</v>
      </c>
      <c r="E116" s="43">
        <v>54021314.990000002</v>
      </c>
      <c r="F116" s="39"/>
      <c r="G116" s="40"/>
      <c r="H116" s="43"/>
      <c r="I116" s="39">
        <f t="shared" si="3"/>
        <v>632804214.39999998</v>
      </c>
      <c r="J116" s="40">
        <f t="shared" si="4"/>
        <v>450249844.35000002</v>
      </c>
      <c r="K116" s="40">
        <v>224931754.63999999</v>
      </c>
      <c r="L116" s="43">
        <f t="shared" si="5"/>
        <v>407486124.68999994</v>
      </c>
      <c r="M116" s="45"/>
      <c r="N116" s="45"/>
      <c r="O116" s="45"/>
      <c r="P116" s="45"/>
      <c r="Q116" s="45"/>
      <c r="R116" s="45"/>
      <c r="S116" s="45"/>
      <c r="T116" s="45"/>
      <c r="U116" s="45"/>
      <c r="V116" s="45"/>
      <c r="W116" s="45"/>
      <c r="X116" s="45"/>
    </row>
    <row r="117" spans="1:24" s="42" customFormat="1" ht="13.5" customHeight="1" x14ac:dyDescent="0.3">
      <c r="A117" s="38">
        <v>41791</v>
      </c>
      <c r="B117" s="39">
        <v>663124898.54999995</v>
      </c>
      <c r="C117" s="40">
        <v>448747942.88999999</v>
      </c>
      <c r="D117" s="40">
        <v>16740058.17</v>
      </c>
      <c r="E117" s="43">
        <v>56725717.380000003</v>
      </c>
      <c r="F117" s="39">
        <v>51826433.43</v>
      </c>
      <c r="G117" s="40">
        <v>21437388.010000002</v>
      </c>
      <c r="H117" s="43">
        <v>2946219.36</v>
      </c>
      <c r="I117" s="39">
        <f t="shared" si="3"/>
        <v>644554531.95000005</v>
      </c>
      <c r="J117" s="40">
        <f t="shared" si="4"/>
        <v>452495456.90000004</v>
      </c>
      <c r="K117" s="40">
        <v>201073706.89000002</v>
      </c>
      <c r="L117" s="43">
        <f t="shared" si="5"/>
        <v>393132781.94000006</v>
      </c>
      <c r="M117" s="45"/>
      <c r="N117" s="45"/>
      <c r="O117" s="45"/>
      <c r="P117" s="45"/>
      <c r="Q117" s="45"/>
      <c r="R117" s="45"/>
      <c r="S117" s="45"/>
      <c r="T117" s="45"/>
      <c r="U117" s="45"/>
      <c r="V117" s="45"/>
      <c r="W117" s="45"/>
      <c r="X117" s="45"/>
    </row>
    <row r="118" spans="1:24" s="42" customFormat="1" ht="13.5" customHeight="1" x14ac:dyDescent="0.3">
      <c r="A118" s="38">
        <v>41821</v>
      </c>
      <c r="B118" s="39">
        <v>621737145.46000004</v>
      </c>
      <c r="C118" s="40">
        <v>414865897.14999998</v>
      </c>
      <c r="D118" s="40">
        <v>14324730.289999999</v>
      </c>
      <c r="E118" s="43">
        <v>61539753.579999998</v>
      </c>
      <c r="F118" s="39"/>
      <c r="G118" s="40"/>
      <c r="H118" s="43"/>
      <c r="I118" s="39">
        <f t="shared" si="3"/>
        <v>714951331.9799999</v>
      </c>
      <c r="J118" s="40">
        <f t="shared" si="4"/>
        <v>449688897.38</v>
      </c>
      <c r="K118" s="40">
        <v>191576822.06999999</v>
      </c>
      <c r="L118" s="43">
        <f t="shared" si="5"/>
        <v>456839256.6699999</v>
      </c>
      <c r="M118" s="45"/>
      <c r="N118" s="45"/>
      <c r="O118" s="45"/>
      <c r="P118" s="45"/>
      <c r="Q118" s="45"/>
      <c r="R118" s="45"/>
      <c r="S118" s="45"/>
      <c r="T118" s="45"/>
      <c r="U118" s="45"/>
      <c r="V118" s="45"/>
      <c r="W118" s="45"/>
      <c r="X118" s="45"/>
    </row>
    <row r="119" spans="1:24" s="42" customFormat="1" ht="13.5" customHeight="1" x14ac:dyDescent="0.3">
      <c r="A119" s="38">
        <v>41852</v>
      </c>
      <c r="B119" s="39">
        <v>608397248.86000001</v>
      </c>
      <c r="C119" s="40">
        <v>420206315.27999997</v>
      </c>
      <c r="D119" s="40">
        <v>15716626.289999999</v>
      </c>
      <c r="E119" s="43">
        <v>59986156.130000003</v>
      </c>
      <c r="F119" s="39"/>
      <c r="G119" s="40"/>
      <c r="H119" s="43"/>
      <c r="I119" s="39">
        <f t="shared" si="3"/>
        <v>621737145.46000004</v>
      </c>
      <c r="J119" s="40">
        <f t="shared" si="4"/>
        <v>482346647.58999997</v>
      </c>
      <c r="K119" s="40">
        <v>185293996.26000002</v>
      </c>
      <c r="L119" s="43">
        <f t="shared" si="5"/>
        <v>324684494.13000011</v>
      </c>
      <c r="N119" s="45"/>
      <c r="O119" s="45"/>
      <c r="P119" s="45"/>
      <c r="Q119" s="45"/>
      <c r="R119" s="45"/>
      <c r="S119" s="45"/>
      <c r="T119" s="45"/>
      <c r="U119" s="45"/>
      <c r="V119" s="45"/>
      <c r="W119" s="45"/>
      <c r="X119" s="45"/>
    </row>
    <row r="120" spans="1:24" s="42" customFormat="1" ht="13.5" customHeight="1" x14ac:dyDescent="0.3">
      <c r="A120" s="38">
        <v>41883</v>
      </c>
      <c r="B120" s="39">
        <v>667493280.33000004</v>
      </c>
      <c r="C120" s="40">
        <v>488971700.27999997</v>
      </c>
      <c r="D120" s="40">
        <v>15991616.699999999</v>
      </c>
      <c r="E120" s="43">
        <v>56635113.100000001</v>
      </c>
      <c r="F120" s="39">
        <v>51265998.969999999</v>
      </c>
      <c r="G120" s="40">
        <v>19660626.539999999</v>
      </c>
      <c r="H120" s="43">
        <v>2848907.56</v>
      </c>
      <c r="I120" s="39">
        <f t="shared" si="3"/>
        <v>608397248.86000001</v>
      </c>
      <c r="J120" s="40">
        <f t="shared" si="4"/>
        <v>439237248.79999995</v>
      </c>
      <c r="K120" s="40">
        <v>234448182.88</v>
      </c>
      <c r="L120" s="43">
        <f t="shared" si="5"/>
        <v>403608182.94000006</v>
      </c>
      <c r="N120" s="45"/>
      <c r="O120" s="45"/>
      <c r="P120" s="45"/>
      <c r="Q120" s="45"/>
      <c r="R120" s="45"/>
      <c r="S120" s="45"/>
      <c r="T120" s="45"/>
      <c r="U120" s="45"/>
      <c r="V120" s="45"/>
      <c r="W120" s="45"/>
      <c r="X120" s="45"/>
    </row>
    <row r="121" spans="1:24" s="42" customFormat="1" ht="13.5" customHeight="1" x14ac:dyDescent="0.3">
      <c r="A121" s="38">
        <v>41913</v>
      </c>
      <c r="B121" s="39">
        <v>714485813.71000004</v>
      </c>
      <c r="C121" s="40">
        <v>528525426.49000001</v>
      </c>
      <c r="D121" s="40">
        <v>17400406.870000001</v>
      </c>
      <c r="E121" s="43">
        <v>55959935.939999998</v>
      </c>
      <c r="I121" s="39">
        <f t="shared" si="3"/>
        <v>718759279.30000007</v>
      </c>
      <c r="J121" s="40">
        <f t="shared" si="4"/>
        <v>397595673.40999997</v>
      </c>
      <c r="K121" s="40">
        <v>230412028.06999999</v>
      </c>
      <c r="L121" s="43">
        <f t="shared" si="5"/>
        <v>551575633.96000004</v>
      </c>
      <c r="N121" s="45"/>
      <c r="O121" s="45"/>
      <c r="P121" s="45"/>
      <c r="Q121" s="45"/>
      <c r="R121" s="45"/>
      <c r="S121" s="45"/>
      <c r="T121" s="45"/>
      <c r="U121" s="45"/>
      <c r="V121" s="45"/>
      <c r="W121" s="45"/>
      <c r="X121" s="45"/>
    </row>
    <row r="122" spans="1:24" s="42" customFormat="1" ht="13.5" customHeight="1" x14ac:dyDescent="0.3">
      <c r="A122" s="38">
        <v>41944</v>
      </c>
      <c r="B122" s="39">
        <v>691902986.62</v>
      </c>
      <c r="C122" s="40">
        <v>524994995.44</v>
      </c>
      <c r="D122" s="40">
        <v>15029954.109999999</v>
      </c>
      <c r="E122" s="43">
        <v>53720748.439999998</v>
      </c>
      <c r="I122" s="39">
        <f t="shared" si="3"/>
        <v>714485813.71000004</v>
      </c>
      <c r="J122" s="40">
        <f t="shared" si="4"/>
        <v>419452136</v>
      </c>
      <c r="K122" s="40">
        <v>260259742.00999999</v>
      </c>
      <c r="L122" s="43">
        <f t="shared" si="5"/>
        <v>555293419.72000003</v>
      </c>
      <c r="N122" s="45"/>
      <c r="O122" s="45"/>
      <c r="P122" s="45"/>
      <c r="Q122" s="45"/>
      <c r="R122" s="45"/>
      <c r="S122" s="45"/>
      <c r="T122" s="45"/>
      <c r="U122" s="45"/>
      <c r="V122" s="45"/>
      <c r="W122" s="45"/>
      <c r="X122" s="45"/>
    </row>
    <row r="123" spans="1:24" s="42" customFormat="1" ht="13.5" customHeight="1" x14ac:dyDescent="0.3">
      <c r="A123" s="46">
        <v>41974</v>
      </c>
      <c r="B123" s="47">
        <v>770650341.98000002</v>
      </c>
      <c r="C123" s="48">
        <v>590849841.96000004</v>
      </c>
      <c r="D123" s="48">
        <v>21658497.199999999</v>
      </c>
      <c r="E123" s="50">
        <v>62464391.810000002</v>
      </c>
      <c r="F123" s="47">
        <v>64989814.310000002</v>
      </c>
      <c r="G123" s="48">
        <v>22763177.98</v>
      </c>
      <c r="H123" s="50">
        <v>3092494.07</v>
      </c>
      <c r="I123" s="47">
        <f t="shared" si="3"/>
        <v>691902986.62</v>
      </c>
      <c r="J123" s="48">
        <f t="shared" si="4"/>
        <v>470896116.24999994</v>
      </c>
      <c r="K123" s="48">
        <v>244191144</v>
      </c>
      <c r="L123" s="50">
        <f t="shared" si="5"/>
        <v>465198014.37000006</v>
      </c>
      <c r="N123" s="45"/>
      <c r="O123" s="45"/>
      <c r="P123" s="45"/>
      <c r="Q123" s="45"/>
      <c r="R123" s="45"/>
      <c r="S123" s="45"/>
      <c r="T123" s="45"/>
      <c r="U123" s="45"/>
      <c r="V123" s="45"/>
      <c r="W123" s="45"/>
      <c r="X123" s="45"/>
    </row>
    <row r="124" spans="1:24" s="42" customFormat="1" ht="13.5" customHeight="1" x14ac:dyDescent="0.3">
      <c r="A124" s="38">
        <v>42005</v>
      </c>
      <c r="B124" s="39">
        <v>595483677.79999995</v>
      </c>
      <c r="C124" s="40">
        <v>382082454</v>
      </c>
      <c r="D124" s="40">
        <v>47280747.990000002</v>
      </c>
      <c r="E124" s="43">
        <v>49412137.920000002</v>
      </c>
      <c r="I124" s="39">
        <f t="shared" si="3"/>
        <v>835640156.28999996</v>
      </c>
      <c r="J124" s="40">
        <f t="shared" si="4"/>
        <v>511256284.88</v>
      </c>
      <c r="K124" s="40">
        <v>162689566.80000001</v>
      </c>
      <c r="L124" s="43">
        <f t="shared" si="5"/>
        <v>487073438.20999998</v>
      </c>
      <c r="N124" s="45"/>
      <c r="O124" s="45"/>
      <c r="P124" s="45"/>
      <c r="Q124" s="45"/>
      <c r="R124" s="45"/>
      <c r="S124" s="45"/>
      <c r="T124" s="45"/>
      <c r="U124" s="45"/>
      <c r="V124" s="45"/>
      <c r="W124" s="45"/>
      <c r="X124" s="45"/>
    </row>
    <row r="125" spans="1:24" s="42" customFormat="1" ht="13.5" customHeight="1" x14ac:dyDescent="0.3">
      <c r="A125" s="38">
        <v>42036</v>
      </c>
      <c r="B125" s="39">
        <v>635434988.89999998</v>
      </c>
      <c r="C125" s="40">
        <v>463038514</v>
      </c>
      <c r="D125" s="40">
        <v>14359713.9</v>
      </c>
      <c r="E125" s="43">
        <v>50439347.829999998</v>
      </c>
      <c r="F125" s="39"/>
      <c r="G125" s="40"/>
      <c r="H125" s="43"/>
      <c r="I125" s="39">
        <f t="shared" si="3"/>
        <v>595483677.79999995</v>
      </c>
      <c r="J125" s="40">
        <f t="shared" si="4"/>
        <v>528648274.08000004</v>
      </c>
      <c r="K125" s="40">
        <v>187127480.25</v>
      </c>
      <c r="L125" s="43">
        <f t="shared" si="5"/>
        <v>253962883.96999991</v>
      </c>
      <c r="N125" s="45"/>
      <c r="O125" s="45"/>
      <c r="P125" s="45"/>
      <c r="Q125" s="45"/>
      <c r="R125" s="45"/>
      <c r="S125" s="45"/>
      <c r="T125" s="45"/>
      <c r="U125" s="45"/>
      <c r="V125" s="45"/>
      <c r="W125" s="45"/>
      <c r="X125" s="45"/>
    </row>
    <row r="126" spans="1:24" s="42" customFormat="1" ht="13.5" customHeight="1" x14ac:dyDescent="0.3">
      <c r="A126" s="38">
        <v>42064</v>
      </c>
      <c r="B126" s="39">
        <v>719267551.70000005</v>
      </c>
      <c r="C126" s="40">
        <v>492761801.60000002</v>
      </c>
      <c r="D126" s="40">
        <v>15183654.949999999</v>
      </c>
      <c r="E126" s="43">
        <v>59943104.060000002</v>
      </c>
      <c r="F126" s="39">
        <v>42836184.869999997</v>
      </c>
      <c r="G126" s="40">
        <v>16153603.48</v>
      </c>
      <c r="H126" s="43">
        <v>2606656.06</v>
      </c>
      <c r="I126" s="39">
        <f t="shared" si="3"/>
        <v>635434988.89999998</v>
      </c>
      <c r="J126" s="40">
        <f t="shared" si="4"/>
        <v>530516840.08000004</v>
      </c>
      <c r="K126" s="40">
        <v>232358364.41</v>
      </c>
      <c r="L126" s="43">
        <f t="shared" si="5"/>
        <v>337276513.2299999</v>
      </c>
      <c r="N126" s="45"/>
      <c r="O126" s="45"/>
      <c r="P126" s="45"/>
      <c r="Q126" s="45"/>
      <c r="R126" s="45"/>
      <c r="S126" s="45"/>
      <c r="T126" s="45"/>
      <c r="U126" s="45"/>
      <c r="V126" s="45"/>
      <c r="W126" s="45"/>
      <c r="X126" s="45"/>
    </row>
    <row r="127" spans="1:24" s="42" customFormat="1" ht="13.5" customHeight="1" x14ac:dyDescent="0.3">
      <c r="A127" s="38">
        <v>42095</v>
      </c>
      <c r="B127" s="39">
        <v>684767540.20000005</v>
      </c>
      <c r="C127" s="40">
        <v>501870002.19999999</v>
      </c>
      <c r="D127" s="40">
        <v>15170683.91</v>
      </c>
      <c r="E127" s="43">
        <v>56058202.020000003</v>
      </c>
      <c r="F127" s="39"/>
      <c r="G127" s="40"/>
      <c r="H127" s="43"/>
      <c r="I127" s="39">
        <f t="shared" si="3"/>
        <v>762103736.57000005</v>
      </c>
      <c r="J127" s="40">
        <f t="shared" si="4"/>
        <v>368749950.00999999</v>
      </c>
      <c r="K127" s="40">
        <v>221670263.69</v>
      </c>
      <c r="L127" s="43">
        <f t="shared" si="5"/>
        <v>615024050.25</v>
      </c>
      <c r="N127" s="45"/>
      <c r="O127" s="45"/>
      <c r="P127" s="45"/>
      <c r="Q127" s="45"/>
      <c r="R127" s="45"/>
      <c r="S127" s="45"/>
      <c r="T127" s="45"/>
      <c r="U127" s="45"/>
      <c r="V127" s="45"/>
      <c r="W127" s="45"/>
      <c r="X127" s="45"/>
    </row>
    <row r="128" spans="1:24" s="42" customFormat="1" ht="13.5" customHeight="1" x14ac:dyDescent="0.3">
      <c r="A128" s="38">
        <v>42125</v>
      </c>
      <c r="B128" s="39">
        <v>691903925.79999995</v>
      </c>
      <c r="C128" s="40">
        <v>478591439.5</v>
      </c>
      <c r="D128" s="40">
        <v>14488628.99</v>
      </c>
      <c r="E128" s="43">
        <v>50372100.299999997</v>
      </c>
      <c r="F128" s="39"/>
      <c r="G128" s="40"/>
      <c r="H128" s="43"/>
      <c r="I128" s="39">
        <f t="shared" si="3"/>
        <v>684767540.20000005</v>
      </c>
      <c r="J128" s="40">
        <f t="shared" si="4"/>
        <v>477515137.20000005</v>
      </c>
      <c r="K128" s="40">
        <v>198752374.37</v>
      </c>
      <c r="L128" s="43">
        <f t="shared" si="5"/>
        <v>406004777.37</v>
      </c>
      <c r="N128" s="45"/>
      <c r="O128" s="45"/>
      <c r="P128" s="45"/>
      <c r="Q128" s="45"/>
      <c r="R128" s="45"/>
      <c r="S128" s="45"/>
      <c r="T128" s="45"/>
      <c r="U128" s="45"/>
      <c r="V128" s="45"/>
      <c r="W128" s="45"/>
      <c r="X128" s="45"/>
    </row>
    <row r="129" spans="1:24" s="42" customFormat="1" ht="13.5" customHeight="1" x14ac:dyDescent="0.3">
      <c r="A129" s="38">
        <v>42156</v>
      </c>
      <c r="B129" s="39">
        <v>758870454.29999995</v>
      </c>
      <c r="C129" s="40">
        <v>558736347.70000005</v>
      </c>
      <c r="D129" s="40">
        <v>53431162.68</v>
      </c>
      <c r="E129" s="43">
        <v>59910435.719999999</v>
      </c>
      <c r="F129" s="39">
        <v>49077238.700000003</v>
      </c>
      <c r="G129" s="40">
        <v>19130986.370000001</v>
      </c>
      <c r="H129" s="43">
        <v>2397534.2799999998</v>
      </c>
      <c r="I129" s="39">
        <f t="shared" si="3"/>
        <v>691903925.79999995</v>
      </c>
      <c r="J129" s="40">
        <f t="shared" si="4"/>
        <v>473706215.64999998</v>
      </c>
      <c r="K129" s="40">
        <v>216949941.34</v>
      </c>
      <c r="L129" s="43">
        <f t="shared" si="5"/>
        <v>435147651.49000001</v>
      </c>
      <c r="N129" s="45"/>
      <c r="O129" s="45"/>
      <c r="P129" s="45"/>
      <c r="Q129" s="45"/>
      <c r="R129" s="45"/>
      <c r="S129" s="45"/>
      <c r="T129" s="45"/>
      <c r="U129" s="45"/>
      <c r="V129" s="45"/>
      <c r="W129" s="45"/>
      <c r="X129" s="45"/>
    </row>
    <row r="130" spans="1:24" s="42" customFormat="1" ht="13.5" customHeight="1" x14ac:dyDescent="0.3">
      <c r="A130" s="38">
        <v>42186</v>
      </c>
      <c r="B130" s="39">
        <v>744139865.89999998</v>
      </c>
      <c r="C130" s="40">
        <v>495033792.60000002</v>
      </c>
      <c r="D130" s="40">
        <v>23504301.559999999</v>
      </c>
      <c r="E130" s="43">
        <v>55476150.340000004</v>
      </c>
      <c r="F130" s="39"/>
      <c r="G130" s="40"/>
      <c r="H130" s="43"/>
      <c r="I130" s="39">
        <f t="shared" si="3"/>
        <v>807947693</v>
      </c>
      <c r="J130" s="40">
        <f t="shared" si="4"/>
        <v>481695271.49000001</v>
      </c>
      <c r="K130" s="40">
        <v>202887183.53</v>
      </c>
      <c r="L130" s="43">
        <f t="shared" si="5"/>
        <v>529139605.03999996</v>
      </c>
      <c r="N130" s="45"/>
      <c r="O130" s="45"/>
      <c r="P130" s="45"/>
      <c r="Q130" s="45"/>
      <c r="R130" s="45"/>
      <c r="S130" s="45"/>
      <c r="T130" s="45"/>
      <c r="U130" s="45"/>
      <c r="V130" s="45"/>
      <c r="W130" s="45"/>
      <c r="X130" s="45"/>
    </row>
    <row r="131" spans="1:24" s="42" customFormat="1" ht="13.5" customHeight="1" x14ac:dyDescent="0.3">
      <c r="A131" s="38">
        <v>42217</v>
      </c>
      <c r="B131" s="39">
        <v>672135851.89999998</v>
      </c>
      <c r="C131" s="40">
        <v>426086550.39999998</v>
      </c>
      <c r="D131" s="40">
        <v>16115498.07</v>
      </c>
      <c r="E131" s="43">
        <v>53829771.869999997</v>
      </c>
      <c r="I131" s="39">
        <f t="shared" si="3"/>
        <v>744139865.89999998</v>
      </c>
      <c r="J131" s="40">
        <f t="shared" si="4"/>
        <v>448454681.44000006</v>
      </c>
      <c r="K131" s="40">
        <v>183143427.88</v>
      </c>
      <c r="L131" s="43">
        <f t="shared" si="5"/>
        <v>478828612.33999991</v>
      </c>
      <c r="N131" s="45"/>
      <c r="O131" s="45"/>
      <c r="P131" s="45"/>
      <c r="Q131" s="45"/>
      <c r="R131" s="45"/>
      <c r="S131" s="45"/>
      <c r="T131" s="45"/>
      <c r="U131" s="45"/>
      <c r="V131" s="45"/>
      <c r="W131" s="45"/>
      <c r="X131" s="45"/>
    </row>
    <row r="132" spans="1:24" s="42" customFormat="1" ht="13.5" customHeight="1" x14ac:dyDescent="0.3">
      <c r="A132" s="38">
        <v>42248</v>
      </c>
      <c r="B132" s="39">
        <v>778839854.60000002</v>
      </c>
      <c r="C132" s="40">
        <v>575244017.29999995</v>
      </c>
      <c r="D132" s="40">
        <v>17383451.350000001</v>
      </c>
      <c r="E132" s="43">
        <v>59014333.07</v>
      </c>
      <c r="F132" s="39">
        <v>50780233.5</v>
      </c>
      <c r="G132" s="40">
        <v>18067112.52</v>
      </c>
      <c r="H132" s="43">
        <v>2594767.73</v>
      </c>
      <c r="I132" s="39">
        <f t="shared" si="3"/>
        <v>672135851.89999998</v>
      </c>
      <c r="J132" s="40">
        <f t="shared" si="4"/>
        <v>530797760.75999999</v>
      </c>
      <c r="K132" s="40">
        <v>215029590.74000001</v>
      </c>
      <c r="L132" s="43">
        <f t="shared" si="5"/>
        <v>356367681.88</v>
      </c>
      <c r="N132" s="45"/>
      <c r="O132" s="45"/>
      <c r="P132" s="45"/>
      <c r="Q132" s="45"/>
      <c r="R132" s="45"/>
      <c r="S132" s="45"/>
      <c r="T132" s="45"/>
      <c r="U132" s="45"/>
      <c r="V132" s="45"/>
      <c r="W132" s="45"/>
      <c r="X132" s="45"/>
    </row>
    <row r="133" spans="1:24" s="42" customFormat="1" ht="13.5" customHeight="1" x14ac:dyDescent="0.3">
      <c r="A133" s="38">
        <v>42278</v>
      </c>
      <c r="B133" s="39">
        <v>818580967.39999998</v>
      </c>
      <c r="C133" s="40">
        <v>546188621.5</v>
      </c>
      <c r="D133" s="40">
        <v>17295728.469999999</v>
      </c>
      <c r="E133" s="43">
        <v>53467960.770000003</v>
      </c>
      <c r="I133" s="39">
        <f t="shared" ref="I133:I162" si="6">B132+F132</f>
        <v>829620088.10000002</v>
      </c>
      <c r="J133" s="40">
        <f t="shared" si="4"/>
        <v>477271916.06</v>
      </c>
      <c r="K133" s="40">
        <v>267551361.37</v>
      </c>
      <c r="L133" s="43">
        <f t="shared" si="5"/>
        <v>619899533.41000009</v>
      </c>
      <c r="N133" s="45"/>
      <c r="O133" s="45"/>
      <c r="P133" s="45"/>
      <c r="Q133" s="45"/>
      <c r="R133" s="45"/>
      <c r="S133" s="45"/>
      <c r="T133" s="45"/>
      <c r="U133" s="45"/>
      <c r="V133" s="45"/>
      <c r="W133" s="45"/>
      <c r="X133" s="45"/>
    </row>
    <row r="134" spans="1:24" s="42" customFormat="1" ht="13.5" customHeight="1" x14ac:dyDescent="0.3">
      <c r="A134" s="38">
        <v>42309</v>
      </c>
      <c r="B134" s="39">
        <v>782592196.79999995</v>
      </c>
      <c r="C134" s="40">
        <v>574446844.79999995</v>
      </c>
      <c r="D134" s="40">
        <v>22998810.879999999</v>
      </c>
      <c r="E134" s="43">
        <v>58628447.520000003</v>
      </c>
      <c r="I134" s="39">
        <f t="shared" si="6"/>
        <v>818580967.39999998</v>
      </c>
      <c r="J134" s="40">
        <f t="shared" si="4"/>
        <v>430423878.88999993</v>
      </c>
      <c r="K134" s="40">
        <v>231595586.25</v>
      </c>
      <c r="L134" s="43">
        <f t="shared" si="5"/>
        <v>619752674.75999999</v>
      </c>
      <c r="N134" s="45"/>
      <c r="O134" s="45"/>
      <c r="P134" s="45"/>
      <c r="Q134" s="45"/>
      <c r="R134" s="45"/>
      <c r="S134" s="45"/>
      <c r="T134" s="45"/>
      <c r="U134" s="45"/>
      <c r="V134" s="45"/>
      <c r="W134" s="45"/>
      <c r="X134" s="45"/>
    </row>
    <row r="135" spans="1:24" s="42" customFormat="1" ht="13.5" customHeight="1" x14ac:dyDescent="0.3">
      <c r="A135" s="38">
        <v>42339</v>
      </c>
      <c r="B135" s="54">
        <v>828142048.60000002</v>
      </c>
      <c r="C135" s="55">
        <v>654084844.10000002</v>
      </c>
      <c r="D135" s="55">
        <v>23362934.460000001</v>
      </c>
      <c r="E135" s="56">
        <v>54576556.68</v>
      </c>
      <c r="F135" s="54">
        <v>61948854.93</v>
      </c>
      <c r="G135" s="55">
        <v>22893149.379999999</v>
      </c>
      <c r="H135" s="56">
        <v>2850553.98</v>
      </c>
      <c r="I135" s="39">
        <f t="shared" si="6"/>
        <v>782592196.79999995</v>
      </c>
      <c r="J135" s="40">
        <f t="shared" si="4"/>
        <v>552401916.52999997</v>
      </c>
      <c r="K135" s="40">
        <v>243272371.65000001</v>
      </c>
      <c r="L135" s="43">
        <f t="shared" si="5"/>
        <v>473462651.91999996</v>
      </c>
      <c r="N135" s="45"/>
      <c r="O135" s="45"/>
      <c r="P135" s="45"/>
      <c r="Q135" s="45"/>
      <c r="R135" s="45"/>
      <c r="S135" s="45"/>
      <c r="T135" s="45"/>
      <c r="U135" s="45"/>
      <c r="V135" s="45"/>
      <c r="W135" s="45"/>
      <c r="X135" s="45"/>
    </row>
    <row r="136" spans="1:24" s="42" customFormat="1" ht="13.5" customHeight="1" x14ac:dyDescent="0.3">
      <c r="A136" s="57">
        <v>42370</v>
      </c>
      <c r="B136" s="58">
        <v>610420285.89999998</v>
      </c>
      <c r="C136" s="59">
        <v>405580167.69999999</v>
      </c>
      <c r="D136" s="59">
        <v>52763827.880000003</v>
      </c>
      <c r="E136" s="60">
        <v>51780642.18</v>
      </c>
      <c r="F136" s="59"/>
      <c r="G136" s="59"/>
      <c r="H136" s="59"/>
      <c r="I136" s="61">
        <f t="shared" si="6"/>
        <v>890090903.52999997</v>
      </c>
      <c r="J136" s="62">
        <f t="shared" si="4"/>
        <v>528350297.37</v>
      </c>
      <c r="K136" s="62">
        <v>163348748.13</v>
      </c>
      <c r="L136" s="63">
        <f t="shared" si="5"/>
        <v>525089354.28999996</v>
      </c>
      <c r="N136" s="45"/>
      <c r="O136" s="45"/>
      <c r="P136" s="45"/>
      <c r="Q136" s="45"/>
      <c r="R136" s="45"/>
      <c r="S136" s="45"/>
      <c r="T136" s="45"/>
      <c r="U136" s="45"/>
      <c r="V136" s="45"/>
      <c r="W136" s="45"/>
      <c r="X136" s="45"/>
    </row>
    <row r="137" spans="1:24" s="42" customFormat="1" ht="13.5" customHeight="1" x14ac:dyDescent="0.3">
      <c r="A137" s="64">
        <v>42401</v>
      </c>
      <c r="B137" s="54">
        <v>651131928.79999995</v>
      </c>
      <c r="C137" s="55">
        <v>447342978.80000001</v>
      </c>
      <c r="D137" s="55">
        <v>14609854.640000001</v>
      </c>
      <c r="E137" s="56">
        <v>52824101.469999999</v>
      </c>
      <c r="F137" s="55"/>
      <c r="G137" s="55"/>
      <c r="H137" s="55"/>
      <c r="I137" s="39">
        <f t="shared" si="6"/>
        <v>610420285.89999998</v>
      </c>
      <c r="J137" s="40">
        <f t="shared" ref="J137:J159" si="7">C134-E134-D135+G132-H135+E135</f>
        <v>562248578.03999996</v>
      </c>
      <c r="K137" s="40">
        <v>187966274.59999999</v>
      </c>
      <c r="L137" s="43">
        <f t="shared" ref="L137:L162" si="8">I137-J137+K137</f>
        <v>236137982.46000001</v>
      </c>
      <c r="N137" s="45"/>
      <c r="O137" s="45"/>
      <c r="P137" s="45"/>
      <c r="Q137" s="45"/>
      <c r="R137" s="45"/>
      <c r="S137" s="45"/>
      <c r="T137" s="45"/>
      <c r="U137" s="45"/>
      <c r="V137" s="45"/>
      <c r="W137" s="45"/>
      <c r="X137" s="45"/>
    </row>
    <row r="138" spans="1:24" s="42" customFormat="1" ht="13.5" customHeight="1" x14ac:dyDescent="0.3">
      <c r="A138" s="64">
        <v>42430</v>
      </c>
      <c r="B138" s="54">
        <v>707264929.60000002</v>
      </c>
      <c r="C138" s="55">
        <v>470781311.60000002</v>
      </c>
      <c r="D138" s="55">
        <v>12581844.73</v>
      </c>
      <c r="E138" s="56">
        <v>66561785.299999997</v>
      </c>
      <c r="F138" s="55">
        <v>37237629.039999999</v>
      </c>
      <c r="G138" s="55">
        <v>14814782.609999999</v>
      </c>
      <c r="H138" s="55">
        <v>2555887.892</v>
      </c>
      <c r="I138" s="39">
        <f t="shared" si="6"/>
        <v>651131928.79999995</v>
      </c>
      <c r="J138" s="40">
        <f t="shared" si="7"/>
        <v>598525101.72000003</v>
      </c>
      <c r="K138" s="40">
        <v>220848916.75</v>
      </c>
      <c r="L138" s="43">
        <f t="shared" si="8"/>
        <v>273455743.82999992</v>
      </c>
      <c r="N138" s="45"/>
      <c r="O138" s="45"/>
      <c r="P138" s="45"/>
      <c r="Q138" s="45"/>
      <c r="R138" s="45"/>
      <c r="S138" s="45"/>
      <c r="T138" s="45"/>
      <c r="U138" s="45"/>
      <c r="V138" s="45"/>
      <c r="W138" s="45"/>
      <c r="X138" s="45"/>
    </row>
    <row r="139" spans="1:24" s="42" customFormat="1" ht="13.5" customHeight="1" x14ac:dyDescent="0.3">
      <c r="A139" s="64">
        <v>42461</v>
      </c>
      <c r="B139" s="54">
        <v>698003808.60000002</v>
      </c>
      <c r="C139" s="55">
        <v>487112927.19999999</v>
      </c>
      <c r="D139" s="55">
        <v>20518058.760000002</v>
      </c>
      <c r="E139" s="56">
        <v>61928984.909999996</v>
      </c>
      <c r="F139" s="55"/>
      <c r="G139" s="55"/>
      <c r="H139" s="55"/>
      <c r="I139" s="39">
        <f t="shared" si="6"/>
        <v>744502558.63999999</v>
      </c>
      <c r="J139" s="40">
        <f t="shared" si="7"/>
        <v>392013772.35000002</v>
      </c>
      <c r="K139" s="40">
        <v>179682879.15000001</v>
      </c>
      <c r="L139" s="43">
        <f t="shared" si="8"/>
        <v>532171665.43999994</v>
      </c>
      <c r="N139" s="45"/>
      <c r="O139" s="45"/>
      <c r="P139" s="45"/>
      <c r="Q139" s="45"/>
      <c r="R139" s="45"/>
      <c r="S139" s="45"/>
      <c r="T139" s="45"/>
      <c r="U139" s="45"/>
      <c r="V139" s="45"/>
      <c r="W139" s="45"/>
      <c r="X139" s="45"/>
    </row>
    <row r="140" spans="1:24" s="42" customFormat="1" ht="13.5" customHeight="1" x14ac:dyDescent="0.3">
      <c r="A140" s="64">
        <v>42491</v>
      </c>
      <c r="B140" s="54">
        <v>712158148.89999998</v>
      </c>
      <c r="C140" s="55">
        <v>463476065.60000002</v>
      </c>
      <c r="D140" s="55">
        <v>14593376.6</v>
      </c>
      <c r="E140" s="56">
        <v>59578294.729999997</v>
      </c>
      <c r="F140" s="55"/>
      <c r="G140" s="55"/>
      <c r="H140" s="55"/>
      <c r="I140" s="39">
        <f t="shared" si="6"/>
        <v>698003808.60000002</v>
      </c>
      <c r="J140" s="40">
        <f t="shared" si="7"/>
        <v>468836079.38800001</v>
      </c>
      <c r="K140" s="40">
        <v>232468647.75999999</v>
      </c>
      <c r="L140" s="43">
        <f t="shared" si="8"/>
        <v>461636376.972</v>
      </c>
      <c r="N140" s="45"/>
      <c r="O140" s="45"/>
      <c r="P140" s="45"/>
      <c r="Q140" s="45"/>
      <c r="R140" s="45"/>
      <c r="S140" s="45"/>
      <c r="T140" s="45"/>
      <c r="U140" s="45"/>
      <c r="V140" s="45"/>
      <c r="W140" s="45"/>
      <c r="X140" s="45"/>
    </row>
    <row r="141" spans="1:24" s="42" customFormat="1" ht="13.5" customHeight="1" x14ac:dyDescent="0.3">
      <c r="A141" s="64">
        <v>42522</v>
      </c>
      <c r="B141" s="54">
        <v>750323145.5</v>
      </c>
      <c r="C141" s="55">
        <v>474568524.60000002</v>
      </c>
      <c r="D141" s="55">
        <v>12672091.26</v>
      </c>
      <c r="E141" s="56">
        <v>57212763.799999997</v>
      </c>
      <c r="F141" s="55">
        <v>41797049.740000002</v>
      </c>
      <c r="G141" s="55">
        <v>16154116.35</v>
      </c>
      <c r="H141" s="55">
        <v>2333525.5610000002</v>
      </c>
      <c r="I141" s="39">
        <f t="shared" si="6"/>
        <v>712158148.89999998</v>
      </c>
      <c r="J141" s="40">
        <f t="shared" si="7"/>
        <v>445630452.45000005</v>
      </c>
      <c r="K141" s="40">
        <v>192071363.72</v>
      </c>
      <c r="L141" s="43">
        <f t="shared" si="8"/>
        <v>458599060.16999996</v>
      </c>
      <c r="N141" s="45"/>
      <c r="O141" s="45"/>
      <c r="P141" s="45"/>
      <c r="Q141" s="45"/>
      <c r="R141" s="45"/>
      <c r="S141" s="45"/>
      <c r="T141" s="45"/>
      <c r="U141" s="45"/>
      <c r="V141" s="45"/>
      <c r="W141" s="45"/>
      <c r="X141" s="45"/>
    </row>
    <row r="142" spans="1:24" s="42" customFormat="1" ht="13.5" customHeight="1" x14ac:dyDescent="0.3">
      <c r="A142" s="64">
        <v>42552</v>
      </c>
      <c r="B142" s="54">
        <v>633766169.70000005</v>
      </c>
      <c r="C142" s="55">
        <v>378408057</v>
      </c>
      <c r="D142" s="55">
        <v>17464805.649999999</v>
      </c>
      <c r="E142" s="56">
        <v>59215573.850000001</v>
      </c>
      <c r="F142" s="55"/>
      <c r="G142" s="55"/>
      <c r="H142" s="55"/>
      <c r="I142" s="39">
        <f t="shared" si="6"/>
        <v>792120195.24000001</v>
      </c>
      <c r="J142" s="40">
        <f t="shared" si="7"/>
        <v>470168860.41999996</v>
      </c>
      <c r="K142" s="40">
        <v>174382407.5</v>
      </c>
      <c r="L142" s="43">
        <f t="shared" si="8"/>
        <v>496333742.32000005</v>
      </c>
      <c r="N142" s="45"/>
      <c r="O142" s="45"/>
      <c r="P142" s="45"/>
      <c r="Q142" s="45"/>
      <c r="R142" s="45"/>
      <c r="S142" s="45"/>
      <c r="T142" s="45"/>
      <c r="U142" s="45"/>
      <c r="V142" s="45"/>
      <c r="W142" s="45"/>
      <c r="X142" s="45"/>
    </row>
    <row r="143" spans="1:24" s="42" customFormat="1" ht="13.5" customHeight="1" x14ac:dyDescent="0.3">
      <c r="A143" s="64">
        <v>42583</v>
      </c>
      <c r="B143" s="54">
        <v>700070954.79999995</v>
      </c>
      <c r="C143" s="55">
        <v>462577486</v>
      </c>
      <c r="D143" s="55">
        <v>17467710</v>
      </c>
      <c r="E143" s="56">
        <v>60169387.939999998</v>
      </c>
      <c r="F143" s="55"/>
      <c r="G143" s="55"/>
      <c r="H143" s="55"/>
      <c r="I143" s="39">
        <f t="shared" si="6"/>
        <v>633766169.70000005</v>
      </c>
      <c r="J143" s="40">
        <f t="shared" si="7"/>
        <v>460919700.45900005</v>
      </c>
      <c r="K143" s="40">
        <v>216396087.56999999</v>
      </c>
      <c r="L143" s="43">
        <f t="shared" si="8"/>
        <v>389242556.81099999</v>
      </c>
      <c r="N143" s="45"/>
      <c r="O143" s="45"/>
      <c r="P143" s="45"/>
      <c r="Q143" s="45"/>
      <c r="R143" s="45"/>
      <c r="S143" s="45"/>
      <c r="T143" s="45"/>
      <c r="U143" s="45"/>
      <c r="V143" s="45"/>
      <c r="W143" s="45"/>
      <c r="X143" s="45"/>
    </row>
    <row r="144" spans="1:24" s="42" customFormat="1" ht="13.5" customHeight="1" x14ac:dyDescent="0.3">
      <c r="A144" s="64">
        <v>42614</v>
      </c>
      <c r="B144" s="54">
        <v>728898991.79999995</v>
      </c>
      <c r="C144" s="55">
        <v>497866779.5</v>
      </c>
      <c r="D144" s="55">
        <v>12358650.58</v>
      </c>
      <c r="E144" s="56">
        <v>66081841.260000005</v>
      </c>
      <c r="F144" s="55">
        <v>40463697.770000003</v>
      </c>
      <c r="G144" s="55">
        <v>14700451.09</v>
      </c>
      <c r="H144" s="55">
        <v>2252601.6129999999</v>
      </c>
      <c r="I144" s="39">
        <f t="shared" si="6"/>
        <v>700070954.79999995</v>
      </c>
      <c r="J144" s="40">
        <f t="shared" si="7"/>
        <v>459106529.00000006</v>
      </c>
      <c r="K144" s="40">
        <v>204823283.12</v>
      </c>
      <c r="L144" s="43">
        <f t="shared" si="8"/>
        <v>445787708.9199999</v>
      </c>
      <c r="N144" s="45"/>
      <c r="O144" s="45"/>
      <c r="P144" s="45"/>
      <c r="Q144" s="45"/>
      <c r="R144" s="45"/>
      <c r="S144" s="45"/>
      <c r="T144" s="45"/>
      <c r="U144" s="45"/>
      <c r="V144" s="45"/>
      <c r="W144" s="45"/>
      <c r="X144" s="45"/>
    </row>
    <row r="145" spans="1:24" s="42" customFormat="1" ht="13.5" customHeight="1" x14ac:dyDescent="0.3">
      <c r="A145" s="64">
        <v>42644</v>
      </c>
      <c r="B145" s="54">
        <v>738053130.39999998</v>
      </c>
      <c r="C145" s="55">
        <v>509500757</v>
      </c>
      <c r="D145" s="55">
        <v>16551161.5</v>
      </c>
      <c r="E145" s="56">
        <v>76910542.230000004</v>
      </c>
      <c r="F145" s="55"/>
      <c r="G145" s="55"/>
      <c r="H145" s="55"/>
      <c r="I145" s="39">
        <f t="shared" si="6"/>
        <v>769362689.56999993</v>
      </c>
      <c r="J145" s="40">
        <f t="shared" si="7"/>
        <v>361894161.08999997</v>
      </c>
      <c r="K145" s="40">
        <v>253363703.63</v>
      </c>
      <c r="L145" s="43">
        <f t="shared" si="8"/>
        <v>660832232.1099999</v>
      </c>
      <c r="N145" s="45"/>
      <c r="O145" s="45"/>
      <c r="P145" s="45"/>
      <c r="Q145" s="45"/>
      <c r="R145" s="45"/>
      <c r="S145" s="45"/>
      <c r="T145" s="45"/>
      <c r="U145" s="45"/>
      <c r="V145" s="45"/>
      <c r="W145" s="45"/>
      <c r="X145" s="45"/>
    </row>
    <row r="146" spans="1:24" s="42" customFormat="1" ht="13.5" customHeight="1" x14ac:dyDescent="0.3">
      <c r="A146" s="64">
        <v>42675</v>
      </c>
      <c r="B146" s="54">
        <v>770692571.29999995</v>
      </c>
      <c r="C146" s="55">
        <v>549105757.60000002</v>
      </c>
      <c r="D146" s="55">
        <v>12696661.949999999</v>
      </c>
      <c r="E146" s="56">
        <v>80922661.280000001</v>
      </c>
      <c r="F146" s="65"/>
      <c r="G146" s="65"/>
      <c r="H146" s="65"/>
      <c r="I146" s="39">
        <f t="shared" si="6"/>
        <v>738053130.39999998</v>
      </c>
      <c r="J146" s="40">
        <f t="shared" si="7"/>
        <v>470032803.47700006</v>
      </c>
      <c r="K146" s="55">
        <v>224614117.56999999</v>
      </c>
      <c r="L146" s="43">
        <f t="shared" si="8"/>
        <v>492634444.49299991</v>
      </c>
      <c r="N146" s="45"/>
      <c r="O146" s="45"/>
      <c r="P146" s="45"/>
      <c r="Q146" s="45"/>
      <c r="R146" s="45"/>
      <c r="S146" s="45"/>
      <c r="T146" s="45"/>
      <c r="U146" s="45"/>
      <c r="V146" s="45"/>
      <c r="W146" s="45"/>
      <c r="X146" s="45"/>
    </row>
    <row r="147" spans="1:24" s="42" customFormat="1" ht="13.5" customHeight="1" x14ac:dyDescent="0.3">
      <c r="A147" s="66">
        <v>42705</v>
      </c>
      <c r="B147" s="67">
        <v>814267917.5</v>
      </c>
      <c r="C147" s="68">
        <v>572857977.39999998</v>
      </c>
      <c r="D147" s="68">
        <v>19588503.32</v>
      </c>
      <c r="E147" s="69">
        <v>74984829.819999993</v>
      </c>
      <c r="F147" s="67">
        <v>48808846.469999999</v>
      </c>
      <c r="G147" s="68">
        <v>19042711.350000001</v>
      </c>
      <c r="H147" s="68">
        <v>2403182.7179999999</v>
      </c>
      <c r="I147" s="39">
        <f t="shared" si="6"/>
        <v>770692571.29999995</v>
      </c>
      <c r="J147" s="40">
        <f t="shared" si="7"/>
        <v>492144318.97000003</v>
      </c>
      <c r="K147" s="68">
        <v>253492793.37</v>
      </c>
      <c r="L147" s="43">
        <f t="shared" si="8"/>
        <v>532041045.69999993</v>
      </c>
      <c r="N147" s="45"/>
      <c r="O147" s="45"/>
      <c r="P147" s="45"/>
      <c r="Q147" s="45"/>
      <c r="R147" s="45"/>
      <c r="S147" s="45"/>
      <c r="T147" s="45"/>
      <c r="U147" s="45"/>
      <c r="V147" s="45"/>
      <c r="W147" s="45"/>
      <c r="X147" s="45"/>
    </row>
    <row r="148" spans="1:24" s="42" customFormat="1" ht="13.5" customHeight="1" x14ac:dyDescent="0.3">
      <c r="A148" s="38">
        <v>42736</v>
      </c>
      <c r="B148" s="54">
        <v>676172862.52999997</v>
      </c>
      <c r="C148" s="55">
        <v>428638310.35000002</v>
      </c>
      <c r="D148" s="55">
        <v>36256495.409999996</v>
      </c>
      <c r="E148" s="55">
        <v>74315946.390000001</v>
      </c>
      <c r="F148" s="58"/>
      <c r="G148" s="55"/>
      <c r="H148" s="55"/>
      <c r="I148" s="61">
        <f t="shared" si="6"/>
        <v>863076763.97000003</v>
      </c>
      <c r="J148" s="62">
        <f t="shared" si="7"/>
        <v>500816214.10000002</v>
      </c>
      <c r="K148" s="40">
        <v>194479991.38</v>
      </c>
      <c r="L148" s="63">
        <f t="shared" si="8"/>
        <v>556740541.25</v>
      </c>
      <c r="N148" s="45"/>
      <c r="O148" s="45"/>
      <c r="P148" s="45"/>
      <c r="Q148" s="45"/>
      <c r="R148" s="45"/>
      <c r="S148" s="45"/>
      <c r="T148" s="45"/>
      <c r="U148" s="45"/>
      <c r="V148" s="45"/>
      <c r="W148" s="45"/>
      <c r="X148" s="45"/>
    </row>
    <row r="149" spans="1:24" s="42" customFormat="1" ht="13.5" customHeight="1" x14ac:dyDescent="0.3">
      <c r="A149" s="38">
        <v>42767</v>
      </c>
      <c r="B149" s="54">
        <v>664868210.84000003</v>
      </c>
      <c r="C149" s="55">
        <v>481136475.19999999</v>
      </c>
      <c r="D149" s="55">
        <v>11480628.83</v>
      </c>
      <c r="E149" s="55">
        <v>79187205.790000007</v>
      </c>
      <c r="F149" s="54"/>
      <c r="G149" s="55"/>
      <c r="H149" s="55"/>
      <c r="I149" s="39">
        <f t="shared" si="6"/>
        <v>676172862.52999997</v>
      </c>
      <c r="J149" s="40">
        <f t="shared" si="7"/>
        <v>535876691.19200003</v>
      </c>
      <c r="K149" s="40">
        <v>214997815.02000001</v>
      </c>
      <c r="L149" s="43">
        <f t="shared" si="8"/>
        <v>355293986.35799992</v>
      </c>
      <c r="N149" s="45"/>
      <c r="O149" s="45"/>
      <c r="P149" s="45"/>
      <c r="Q149" s="45"/>
      <c r="R149" s="45"/>
      <c r="S149" s="45"/>
      <c r="T149" s="45"/>
      <c r="U149" s="45"/>
      <c r="V149" s="45"/>
      <c r="W149" s="45"/>
      <c r="X149" s="45"/>
    </row>
    <row r="150" spans="1:24" s="42" customFormat="1" ht="13.5" customHeight="1" x14ac:dyDescent="0.3">
      <c r="A150" s="38">
        <v>42795</v>
      </c>
      <c r="B150" s="54">
        <v>812474610.38</v>
      </c>
      <c r="C150" s="55">
        <v>574539869.79999995</v>
      </c>
      <c r="D150" s="55">
        <v>13429391.310000001</v>
      </c>
      <c r="E150" s="55">
        <v>97648481.480000004</v>
      </c>
      <c r="F150" s="54">
        <v>33817093.899999999</v>
      </c>
      <c r="G150" s="55">
        <v>14609742</v>
      </c>
      <c r="H150" s="55">
        <v>2091969.9</v>
      </c>
      <c r="I150" s="39">
        <f t="shared" si="6"/>
        <v>664868210.84000003</v>
      </c>
      <c r="J150" s="40">
        <f t="shared" si="7"/>
        <v>535932598.55999994</v>
      </c>
      <c r="K150" s="40">
        <v>250758812.5</v>
      </c>
      <c r="L150" s="43">
        <f t="shared" si="8"/>
        <v>379694424.78000009</v>
      </c>
      <c r="N150" s="45"/>
      <c r="O150" s="45"/>
      <c r="P150" s="45"/>
      <c r="Q150" s="45"/>
      <c r="R150" s="45"/>
      <c r="S150" s="45"/>
      <c r="T150" s="45"/>
      <c r="U150" s="45"/>
      <c r="V150" s="45"/>
      <c r="W150" s="45"/>
      <c r="X150" s="45"/>
    </row>
    <row r="151" spans="1:24" s="42" customFormat="1" ht="13.5" customHeight="1" x14ac:dyDescent="0.3">
      <c r="A151" s="70">
        <v>42826</v>
      </c>
      <c r="B151" s="54">
        <v>704020527.47000003</v>
      </c>
      <c r="C151" s="55">
        <v>499919907.82999998</v>
      </c>
      <c r="D151" s="55">
        <v>12891006.25</v>
      </c>
      <c r="E151" s="55">
        <v>87054869.200000003</v>
      </c>
      <c r="F151" s="51"/>
      <c r="I151" s="39">
        <f t="shared" si="6"/>
        <v>846291704.27999997</v>
      </c>
      <c r="J151" s="40">
        <f t="shared" si="7"/>
        <v>422028940.92000008</v>
      </c>
      <c r="K151" s="40">
        <v>222432937.30000001</v>
      </c>
      <c r="L151" s="43">
        <f t="shared" si="8"/>
        <v>646695700.65999985</v>
      </c>
      <c r="N151" s="45"/>
      <c r="O151" s="45"/>
      <c r="P151" s="45"/>
      <c r="Q151" s="45"/>
      <c r="R151" s="45"/>
      <c r="S151" s="45"/>
      <c r="T151" s="45"/>
      <c r="U151" s="45"/>
      <c r="V151" s="45"/>
      <c r="W151" s="45"/>
      <c r="X151" s="45"/>
    </row>
    <row r="152" spans="1:24" s="42" customFormat="1" ht="13.5" customHeight="1" x14ac:dyDescent="0.3">
      <c r="A152" s="38">
        <v>42856</v>
      </c>
      <c r="B152" s="54">
        <v>782641654.68999994</v>
      </c>
      <c r="C152" s="55">
        <v>530374781.27999997</v>
      </c>
      <c r="D152" s="55">
        <v>10829947.51</v>
      </c>
      <c r="E152" s="55">
        <v>97658076.040000007</v>
      </c>
      <c r="F152" s="51"/>
      <c r="G152" s="45"/>
      <c r="H152" s="45"/>
      <c r="I152" s="39">
        <f t="shared" si="6"/>
        <v>704020527.47000003</v>
      </c>
      <c r="J152" s="40">
        <f t="shared" si="7"/>
        <v>503119101.03000003</v>
      </c>
      <c r="K152" s="40">
        <v>230557925.72</v>
      </c>
      <c r="L152" s="43">
        <f t="shared" si="8"/>
        <v>431459352.15999997</v>
      </c>
      <c r="N152" s="45"/>
      <c r="O152" s="45"/>
      <c r="P152" s="45"/>
      <c r="Q152" s="45"/>
      <c r="R152" s="45"/>
      <c r="S152" s="45"/>
      <c r="T152" s="45"/>
      <c r="U152" s="45"/>
      <c r="V152" s="45"/>
      <c r="W152" s="45"/>
      <c r="X152" s="45"/>
    </row>
    <row r="153" spans="1:24" s="42" customFormat="1" ht="13.5" customHeight="1" x14ac:dyDescent="0.3">
      <c r="A153" s="70">
        <v>42887</v>
      </c>
      <c r="B153" s="54">
        <v>808156164.27999997</v>
      </c>
      <c r="C153" s="55">
        <v>505276227.26999998</v>
      </c>
      <c r="D153" s="55">
        <v>12558982.57</v>
      </c>
      <c r="E153" s="55">
        <v>93846395.530000001</v>
      </c>
      <c r="F153" s="54">
        <v>38285472.090000004</v>
      </c>
      <c r="G153" s="55">
        <v>18055018.27</v>
      </c>
      <c r="H153" s="55">
        <v>1986939.52</v>
      </c>
      <c r="I153" s="39">
        <f t="shared" si="6"/>
        <v>782641654.68999994</v>
      </c>
      <c r="J153" s="40">
        <f t="shared" si="7"/>
        <v>551055251.26999998</v>
      </c>
      <c r="K153" s="40">
        <v>210148896.38</v>
      </c>
      <c r="L153" s="43">
        <f t="shared" si="8"/>
        <v>441735299.79999995</v>
      </c>
      <c r="N153" s="45"/>
      <c r="O153" s="45"/>
      <c r="P153" s="45"/>
      <c r="Q153" s="45"/>
      <c r="R153" s="45"/>
      <c r="S153" s="45"/>
      <c r="T153" s="45"/>
      <c r="U153" s="45"/>
      <c r="V153" s="45"/>
      <c r="W153" s="45"/>
      <c r="X153" s="45"/>
    </row>
    <row r="154" spans="1:24" s="42" customFormat="1" ht="13.5" customHeight="1" x14ac:dyDescent="0.3">
      <c r="A154" s="38">
        <v>42917</v>
      </c>
      <c r="B154" s="54">
        <v>699414085.57000005</v>
      </c>
      <c r="C154" s="55">
        <v>424770356.30000001</v>
      </c>
      <c r="D154" s="55">
        <v>13395039.76</v>
      </c>
      <c r="E154" s="55">
        <v>77844704.409999996</v>
      </c>
      <c r="F154" s="54"/>
      <c r="G154" s="55"/>
      <c r="H154" s="55"/>
      <c r="I154" s="39">
        <f t="shared" si="6"/>
        <v>846441636.37</v>
      </c>
      <c r="J154" s="40">
        <f t="shared" si="7"/>
        <v>499693167.16000003</v>
      </c>
      <c r="K154" s="40">
        <v>196148774.33000001</v>
      </c>
      <c r="L154" s="43">
        <f t="shared" si="8"/>
        <v>542897243.53999996</v>
      </c>
      <c r="N154" s="45"/>
      <c r="O154" s="45"/>
      <c r="P154" s="45"/>
      <c r="Q154" s="45"/>
      <c r="R154" s="45"/>
      <c r="S154" s="45"/>
      <c r="T154" s="45"/>
      <c r="U154" s="45"/>
      <c r="V154" s="45"/>
      <c r="W154" s="45"/>
      <c r="X154" s="45"/>
    </row>
    <row r="155" spans="1:24" s="42" customFormat="1" ht="13.5" customHeight="1" x14ac:dyDescent="0.3">
      <c r="A155" s="38">
        <v>42948</v>
      </c>
      <c r="B155" s="54">
        <v>747634650.21000004</v>
      </c>
      <c r="C155" s="55">
        <v>477022717.62</v>
      </c>
      <c r="D155" s="55">
        <v>16924488.66</v>
      </c>
      <c r="E155" s="55">
        <v>77718719.260000005</v>
      </c>
      <c r="F155" s="54"/>
      <c r="G155" s="55"/>
      <c r="H155" s="55"/>
      <c r="I155" s="39">
        <f t="shared" si="6"/>
        <v>699414085.57000005</v>
      </c>
      <c r="J155" s="40">
        <f t="shared" si="7"/>
        <v>526626920.67999995</v>
      </c>
      <c r="K155" s="40">
        <v>220123416.13</v>
      </c>
      <c r="L155" s="43">
        <f t="shared" si="8"/>
        <v>392910581.0200001</v>
      </c>
      <c r="N155" s="45"/>
      <c r="O155" s="45"/>
      <c r="P155" s="45"/>
      <c r="Q155" s="45"/>
      <c r="R155" s="45"/>
      <c r="S155" s="45"/>
      <c r="T155" s="45"/>
      <c r="U155" s="45"/>
      <c r="V155" s="45"/>
      <c r="W155" s="45"/>
      <c r="X155" s="45"/>
    </row>
    <row r="156" spans="1:24" s="42" customFormat="1" ht="13.5" customHeight="1" x14ac:dyDescent="0.3">
      <c r="A156" s="38">
        <v>42979</v>
      </c>
      <c r="B156" s="54">
        <v>764179625.15999997</v>
      </c>
      <c r="C156" s="55">
        <v>515782078.72000003</v>
      </c>
      <c r="D156" s="55">
        <v>14392532</v>
      </c>
      <c r="E156" s="55">
        <v>87545630.799999997</v>
      </c>
      <c r="F156" s="54">
        <v>36868917.289999999</v>
      </c>
      <c r="G156" s="55">
        <v>14587078.01</v>
      </c>
      <c r="H156" s="55">
        <v>2053419.51</v>
      </c>
      <c r="I156" s="39">
        <f t="shared" si="6"/>
        <v>747634650.21000004</v>
      </c>
      <c r="J156" s="40">
        <f t="shared" si="7"/>
        <v>475879496.38999999</v>
      </c>
      <c r="K156" s="40">
        <v>224019708.21000001</v>
      </c>
      <c r="L156" s="43">
        <f t="shared" si="8"/>
        <v>495774862.03000009</v>
      </c>
      <c r="N156" s="45"/>
      <c r="O156" s="45"/>
      <c r="P156" s="45"/>
      <c r="Q156" s="45"/>
      <c r="R156" s="45"/>
      <c r="S156" s="45"/>
      <c r="T156" s="45"/>
      <c r="U156" s="45"/>
      <c r="V156" s="45"/>
      <c r="W156" s="45"/>
      <c r="X156" s="45"/>
    </row>
    <row r="157" spans="1:24" s="42" customFormat="1" ht="13.5" customHeight="1" x14ac:dyDescent="0.3">
      <c r="A157" s="38">
        <v>43009</v>
      </c>
      <c r="B157" s="39">
        <v>826909113.13</v>
      </c>
      <c r="C157" s="40">
        <v>543183484.65999997</v>
      </c>
      <c r="D157" s="40">
        <v>15271900.439999999</v>
      </c>
      <c r="E157" s="43">
        <v>93610309.680000007</v>
      </c>
      <c r="F157" s="40"/>
      <c r="G157" s="40"/>
      <c r="H157" s="40"/>
      <c r="I157" s="39">
        <f t="shared" si="6"/>
        <v>801048542.44999993</v>
      </c>
      <c r="J157" s="40">
        <f t="shared" si="7"/>
        <v>407719882.48999995</v>
      </c>
      <c r="K157" s="40">
        <v>256838963.91999999</v>
      </c>
      <c r="L157" s="43">
        <f t="shared" si="8"/>
        <v>650167623.88</v>
      </c>
      <c r="N157" s="45"/>
      <c r="O157" s="45"/>
      <c r="P157" s="45"/>
      <c r="Q157" s="45"/>
      <c r="R157" s="45"/>
      <c r="S157" s="45"/>
      <c r="T157" s="45"/>
      <c r="U157" s="45"/>
      <c r="V157" s="45"/>
      <c r="W157" s="45"/>
      <c r="X157" s="45"/>
    </row>
    <row r="158" spans="1:24" s="42" customFormat="1" ht="13.5" customHeight="1" x14ac:dyDescent="0.3">
      <c r="A158" s="38">
        <v>43040</v>
      </c>
      <c r="B158" s="39">
        <v>843342377.94000006</v>
      </c>
      <c r="C158" s="40">
        <v>578458414</v>
      </c>
      <c r="D158" s="40">
        <v>16901003.309999999</v>
      </c>
      <c r="E158" s="43">
        <v>92928758.700000003</v>
      </c>
      <c r="F158" s="40"/>
      <c r="G158" s="40"/>
      <c r="H158" s="40"/>
      <c r="I158" s="39">
        <f t="shared" si="6"/>
        <v>826909113.13</v>
      </c>
      <c r="J158" s="40">
        <f t="shared" si="7"/>
        <v>488458695.92000002</v>
      </c>
      <c r="K158" s="40">
        <v>217112414.30000001</v>
      </c>
      <c r="L158" s="43">
        <f t="shared" si="8"/>
        <v>555562831.50999999</v>
      </c>
      <c r="N158" s="45"/>
      <c r="O158" s="45"/>
      <c r="P158" s="45"/>
      <c r="Q158" s="45"/>
      <c r="R158" s="45"/>
      <c r="S158" s="45"/>
      <c r="T158" s="45"/>
      <c r="U158" s="45"/>
      <c r="V158" s="45"/>
      <c r="W158" s="45"/>
      <c r="X158" s="45"/>
    </row>
    <row r="159" spans="1:24" s="42" customFormat="1" ht="13.5" customHeight="1" x14ac:dyDescent="0.3">
      <c r="A159" s="38">
        <v>43070</v>
      </c>
      <c r="B159" s="47">
        <v>902044223.36000001</v>
      </c>
      <c r="C159" s="48">
        <v>588477858.69000006</v>
      </c>
      <c r="D159" s="48">
        <v>19330231.640000001</v>
      </c>
      <c r="E159" s="50">
        <v>88174890.590000004</v>
      </c>
      <c r="F159" s="48">
        <v>44823807.310000002</v>
      </c>
      <c r="G159" s="48">
        <v>16773132.420000002</v>
      </c>
      <c r="H159" s="48">
        <v>2260620.58</v>
      </c>
      <c r="I159" s="47">
        <f t="shared" si="6"/>
        <v>843342377.94000006</v>
      </c>
      <c r="J159" s="48">
        <f t="shared" si="7"/>
        <v>506574857.16000003</v>
      </c>
      <c r="K159" s="48">
        <v>240215088.59999999</v>
      </c>
      <c r="L159" s="50">
        <f t="shared" si="8"/>
        <v>576982609.38</v>
      </c>
      <c r="N159" s="45"/>
      <c r="O159" s="45"/>
      <c r="P159" s="45"/>
      <c r="Q159" s="45"/>
      <c r="R159" s="45"/>
      <c r="S159" s="45"/>
      <c r="T159" s="45"/>
      <c r="U159" s="45"/>
      <c r="V159" s="45"/>
      <c r="W159" s="45"/>
      <c r="X159" s="45"/>
    </row>
    <row r="160" spans="1:24" s="42" customFormat="1" ht="13.5" customHeight="1" x14ac:dyDescent="0.3">
      <c r="A160" s="38">
        <v>43101</v>
      </c>
      <c r="B160" s="39">
        <v>725699894.38</v>
      </c>
      <c r="C160" s="40">
        <v>449696991.18000001</v>
      </c>
      <c r="D160" s="40">
        <v>46193548</v>
      </c>
      <c r="E160" s="43">
        <v>100434379.54000001</v>
      </c>
      <c r="F160" s="40"/>
      <c r="G160" s="40"/>
      <c r="H160" s="40"/>
      <c r="I160" s="39">
        <f t="shared" si="6"/>
        <v>946868030.67000008</v>
      </c>
      <c r="J160" s="40">
        <f>C157-E157-D158+G155-H158+E158</f>
        <v>525600930.36999995</v>
      </c>
      <c r="K160" s="40">
        <v>187058214.40000001</v>
      </c>
      <c r="L160" s="43">
        <f t="shared" si="8"/>
        <v>608325314.70000017</v>
      </c>
      <c r="N160" s="45"/>
      <c r="O160" s="45"/>
      <c r="P160" s="45"/>
      <c r="Q160" s="45"/>
      <c r="R160" s="45"/>
      <c r="S160" s="45"/>
      <c r="T160" s="45"/>
      <c r="U160" s="45"/>
      <c r="V160" s="45"/>
      <c r="W160" s="45"/>
      <c r="X160" s="45"/>
    </row>
    <row r="161" spans="1:25" s="42" customFormat="1" ht="13.5" customHeight="1" x14ac:dyDescent="0.3">
      <c r="A161" s="38">
        <v>43132</v>
      </c>
      <c r="B161" s="39">
        <v>699768488.47000003</v>
      </c>
      <c r="C161" s="40">
        <v>487520970.44999999</v>
      </c>
      <c r="D161" s="40">
        <v>11496392.630000001</v>
      </c>
      <c r="E161" s="43">
        <v>88865529.25</v>
      </c>
      <c r="F161" s="40"/>
      <c r="G161" s="40"/>
      <c r="H161" s="40"/>
      <c r="I161" s="39">
        <f t="shared" si="6"/>
        <v>725699894.38</v>
      </c>
      <c r="J161" s="40">
        <f t="shared" ref="J161" si="9">C158-E158-D159+G156-H159+E159</f>
        <v>566700771.68000007</v>
      </c>
      <c r="K161" s="40">
        <v>218225947.46000001</v>
      </c>
      <c r="L161" s="43">
        <f t="shared" si="8"/>
        <v>377225070.15999997</v>
      </c>
      <c r="N161" s="45"/>
      <c r="O161" s="45"/>
      <c r="P161" s="45"/>
      <c r="Q161" s="45"/>
      <c r="R161" s="45"/>
      <c r="S161" s="45"/>
      <c r="T161" s="45"/>
      <c r="U161" s="45"/>
      <c r="V161" s="45"/>
      <c r="W161" s="45"/>
      <c r="X161" s="45"/>
    </row>
    <row r="162" spans="1:25" s="42" customFormat="1" ht="13.5" customHeight="1" x14ac:dyDescent="0.3">
      <c r="A162" s="38">
        <v>43160</v>
      </c>
      <c r="B162" s="54">
        <v>804789027.45000005</v>
      </c>
      <c r="C162" s="55">
        <v>514805759.49000001</v>
      </c>
      <c r="D162" s="55">
        <v>13576948.210000001</v>
      </c>
      <c r="E162" s="55">
        <v>90706788.310000002</v>
      </c>
      <c r="F162" s="54">
        <v>31767993.620000001</v>
      </c>
      <c r="G162" s="55">
        <v>14018903.85</v>
      </c>
      <c r="H162" s="55">
        <v>1902838.1</v>
      </c>
      <c r="I162" s="39">
        <f t="shared" si="6"/>
        <v>699768488.47000003</v>
      </c>
      <c r="J162" s="40">
        <f>C159-E159-D160+G157-H160+E160</f>
        <v>554543799.63999999</v>
      </c>
      <c r="K162" s="40">
        <v>213232342.37</v>
      </c>
      <c r="L162" s="43">
        <f t="shared" si="8"/>
        <v>358457031.20000005</v>
      </c>
      <c r="N162" s="45"/>
      <c r="O162" s="45"/>
      <c r="P162" s="45"/>
      <c r="Q162" s="45"/>
      <c r="R162" s="45"/>
      <c r="S162" s="45"/>
      <c r="T162" s="45"/>
      <c r="U162" s="45"/>
      <c r="V162" s="45"/>
      <c r="W162" s="45"/>
      <c r="X162" s="45"/>
    </row>
    <row r="163" spans="1:25" s="42" customFormat="1" ht="13.5" customHeight="1" x14ac:dyDescent="0.3">
      <c r="A163" s="38">
        <v>43191</v>
      </c>
      <c r="B163" s="54">
        <v>806354070.04999995</v>
      </c>
      <c r="C163" s="55">
        <v>499085116.42000002</v>
      </c>
      <c r="D163" s="55">
        <v>13020903.1</v>
      </c>
      <c r="E163" s="55">
        <v>93208658.030000001</v>
      </c>
      <c r="F163" s="54"/>
      <c r="G163" s="55"/>
      <c r="H163" s="55"/>
      <c r="I163" s="39">
        <f>B162+F162</f>
        <v>836557021.07000005</v>
      </c>
      <c r="J163" s="40">
        <f>C160-E160-D161+G158-H161+E161</f>
        <v>426631748.25999999</v>
      </c>
      <c r="K163" s="40">
        <v>200463143.15000001</v>
      </c>
      <c r="L163" s="43">
        <f>I163-J163+K163</f>
        <v>610388415.96000004</v>
      </c>
      <c r="N163" s="45"/>
      <c r="O163" s="45"/>
      <c r="P163" s="45"/>
      <c r="Q163" s="45"/>
      <c r="R163" s="45"/>
      <c r="S163" s="45"/>
      <c r="T163" s="45"/>
      <c r="U163" s="45"/>
      <c r="V163" s="45"/>
      <c r="W163" s="45"/>
      <c r="X163" s="45"/>
    </row>
    <row r="164" spans="1:25" s="42" customFormat="1" ht="13.5" customHeight="1" x14ac:dyDescent="0.3">
      <c r="A164" s="38">
        <v>43221</v>
      </c>
      <c r="B164" s="54">
        <v>829990332.45000005</v>
      </c>
      <c r="C164" s="55">
        <v>513193531.48000002</v>
      </c>
      <c r="D164" s="55">
        <v>15156511.51</v>
      </c>
      <c r="E164" s="55">
        <v>99145808.519999996</v>
      </c>
      <c r="F164" s="54"/>
      <c r="G164" s="55"/>
      <c r="H164" s="55"/>
      <c r="I164" s="39">
        <f t="shared" ref="I164:I165" si="10">B163+F163</f>
        <v>806354070.04999995</v>
      </c>
      <c r="J164" s="40">
        <f t="shared" ref="J164:J165" si="11">C161-E161-D162+G159-H162+E162</f>
        <v>490655575.62</v>
      </c>
      <c r="K164" s="40">
        <v>208688769.18000001</v>
      </c>
      <c r="L164" s="43">
        <f t="shared" ref="L164:L165" si="12">I164-J164+K164</f>
        <v>524387263.60999995</v>
      </c>
      <c r="N164" s="45"/>
      <c r="O164" s="45"/>
      <c r="P164" s="45"/>
      <c r="Q164" s="45"/>
      <c r="R164" s="45"/>
      <c r="S164" s="45"/>
      <c r="T164" s="45"/>
      <c r="U164" s="45"/>
      <c r="V164" s="45"/>
      <c r="W164" s="45"/>
      <c r="X164" s="45"/>
    </row>
    <row r="165" spans="1:25" s="42" customFormat="1" ht="13.5" customHeight="1" x14ac:dyDescent="0.3">
      <c r="A165" s="38">
        <v>43252</v>
      </c>
      <c r="B165" s="54">
        <v>862865919.30999994</v>
      </c>
      <c r="C165" s="55">
        <v>543574804.63</v>
      </c>
      <c r="D165" s="55">
        <v>13496181.140000001</v>
      </c>
      <c r="E165" s="55">
        <v>107499193.59</v>
      </c>
      <c r="F165" s="54">
        <v>35533026.710000001</v>
      </c>
      <c r="G165" s="55">
        <v>14466972.68</v>
      </c>
      <c r="H165" s="55">
        <v>1880320.58</v>
      </c>
      <c r="I165" s="39">
        <f t="shared" si="10"/>
        <v>829990332.45000005</v>
      </c>
      <c r="J165" s="40">
        <f t="shared" si="11"/>
        <v>504286726.11000001</v>
      </c>
      <c r="K165" s="40">
        <v>210130443.56</v>
      </c>
      <c r="L165" s="43">
        <f t="shared" si="12"/>
        <v>535834049.90000004</v>
      </c>
      <c r="N165" s="45"/>
      <c r="O165" s="45"/>
      <c r="P165" s="45"/>
      <c r="Q165" s="45"/>
      <c r="R165" s="45"/>
      <c r="S165" s="45"/>
      <c r="T165" s="45"/>
      <c r="U165" s="45"/>
      <c r="V165" s="45"/>
      <c r="W165" s="45"/>
      <c r="X165" s="45"/>
    </row>
    <row r="166" spans="1:25" s="42" customFormat="1" ht="13.5" customHeight="1" x14ac:dyDescent="0.3">
      <c r="A166" s="38">
        <v>43282</v>
      </c>
      <c r="B166" s="54">
        <v>763787297.70000005</v>
      </c>
      <c r="C166" s="55">
        <v>477045919.19999999</v>
      </c>
      <c r="D166" s="55">
        <v>14674853.16</v>
      </c>
      <c r="E166" s="55">
        <v>94192863.969999999</v>
      </c>
      <c r="F166" s="54"/>
      <c r="G166" s="55"/>
      <c r="H166" s="55"/>
      <c r="I166" s="39">
        <f>B165+F165</f>
        <v>898398946.01999998</v>
      </c>
      <c r="J166" s="40">
        <f>C163-E163-D164+G161-H164+E164</f>
        <v>489865755.39999998</v>
      </c>
      <c r="K166" s="40">
        <v>225626138.81</v>
      </c>
      <c r="L166" s="43">
        <f>I166-J166+K166</f>
        <v>634159329.43000007</v>
      </c>
      <c r="N166" s="45"/>
      <c r="O166" s="45"/>
      <c r="P166" s="45"/>
      <c r="Q166" s="45"/>
      <c r="R166" s="45"/>
      <c r="S166" s="45"/>
      <c r="T166" s="45"/>
      <c r="U166" s="45"/>
      <c r="V166" s="45"/>
      <c r="W166" s="45"/>
      <c r="X166" s="45"/>
    </row>
    <row r="167" spans="1:25" s="42" customFormat="1" ht="13.5" customHeight="1" x14ac:dyDescent="0.3">
      <c r="A167" s="38">
        <v>43313</v>
      </c>
      <c r="B167" s="54">
        <v>815167141.55999994</v>
      </c>
      <c r="C167" s="55">
        <v>522902509.30000001</v>
      </c>
      <c r="D167" s="55">
        <v>18750897.789999999</v>
      </c>
      <c r="E167" s="55">
        <v>86492864.879999995</v>
      </c>
      <c r="F167" s="54"/>
      <c r="G167" s="55"/>
      <c r="H167" s="55"/>
      <c r="I167" s="39">
        <f>B166+F166</f>
        <v>763787297.70000005</v>
      </c>
      <c r="J167" s="40">
        <f>C164-E164-D165+G162-H165+E165</f>
        <v>520189318.68000007</v>
      </c>
      <c r="K167" s="40">
        <v>215217478.06</v>
      </c>
      <c r="L167" s="43">
        <f>I167-J167+K167</f>
        <v>458815457.07999998</v>
      </c>
      <c r="N167" s="45"/>
      <c r="O167" s="45"/>
      <c r="P167" s="45"/>
      <c r="Q167" s="45"/>
      <c r="R167" s="45"/>
      <c r="S167" s="45"/>
      <c r="T167" s="45"/>
      <c r="U167" s="45"/>
      <c r="V167" s="45"/>
      <c r="W167" s="45"/>
      <c r="X167" s="45"/>
    </row>
    <row r="168" spans="1:25" s="42" customFormat="1" ht="13.5" customHeight="1" x14ac:dyDescent="0.3">
      <c r="A168" s="38">
        <v>43344</v>
      </c>
      <c r="B168" s="54">
        <v>833364111.09000003</v>
      </c>
      <c r="C168" s="55">
        <v>534142917.16000003</v>
      </c>
      <c r="D168" s="55">
        <v>14670493.26</v>
      </c>
      <c r="E168" s="55">
        <v>94895664</v>
      </c>
      <c r="F168" s="54">
        <v>34922966.840000004</v>
      </c>
      <c r="G168" s="55">
        <v>12808862.779999999</v>
      </c>
      <c r="H168" s="55">
        <v>1916180.47</v>
      </c>
      <c r="I168" s="39">
        <f t="shared" ref="I168:I170" si="13">B167+F167</f>
        <v>815167141.55999994</v>
      </c>
      <c r="J168" s="40">
        <f t="shared" ref="J168:J215" si="14">C165-E165-D166+G163-H166+E166</f>
        <v>515593621.8499999</v>
      </c>
      <c r="K168" s="40">
        <v>219632240.13</v>
      </c>
      <c r="L168" s="43">
        <f t="shared" ref="L168:L183" si="15">I168-J168+K168</f>
        <v>519205759.84000003</v>
      </c>
      <c r="N168" s="45"/>
      <c r="O168" s="45"/>
      <c r="P168" s="45"/>
      <c r="Q168" s="45"/>
      <c r="R168" s="45"/>
      <c r="S168" s="45"/>
      <c r="T168" s="45"/>
      <c r="U168" s="45"/>
      <c r="V168" s="45"/>
      <c r="W168" s="45"/>
      <c r="X168" s="45"/>
    </row>
    <row r="169" spans="1:25" s="42" customFormat="1" ht="13.5" customHeight="1" x14ac:dyDescent="0.3">
      <c r="A169" s="38">
        <v>43374</v>
      </c>
      <c r="B169" s="54">
        <v>907095676.30999994</v>
      </c>
      <c r="C169" s="55">
        <v>616552262.27999997</v>
      </c>
      <c r="D169" s="55">
        <v>14437752.310000001</v>
      </c>
      <c r="E169" s="55">
        <v>107026031</v>
      </c>
      <c r="F169" s="54"/>
      <c r="G169" s="55"/>
      <c r="H169" s="55"/>
      <c r="I169" s="39">
        <f t="shared" si="13"/>
        <v>868287077.93000007</v>
      </c>
      <c r="J169" s="40">
        <f t="shared" si="14"/>
        <v>450595022.31999999</v>
      </c>
      <c r="K169" s="40">
        <v>266923738.06</v>
      </c>
      <c r="L169" s="43">
        <f t="shared" si="15"/>
        <v>684615793.67000008</v>
      </c>
      <c r="N169" s="45"/>
      <c r="O169" s="45"/>
      <c r="P169" s="45"/>
      <c r="Q169" s="45"/>
      <c r="R169" s="45"/>
      <c r="S169" s="45"/>
      <c r="T169" s="45"/>
      <c r="U169" s="45"/>
      <c r="V169" s="45"/>
      <c r="W169" s="45"/>
      <c r="X169" s="45"/>
    </row>
    <row r="170" spans="1:25" s="42" customFormat="1" ht="13.5" customHeight="1" x14ac:dyDescent="0.3">
      <c r="A170" s="38">
        <v>43405</v>
      </c>
      <c r="B170" s="54">
        <v>910840456.83000004</v>
      </c>
      <c r="C170" s="55">
        <v>631812574.50999999</v>
      </c>
      <c r="D170" s="55">
        <v>18959491.149999999</v>
      </c>
      <c r="E170" s="55">
        <v>106317179.22</v>
      </c>
      <c r="F170" s="54"/>
      <c r="G170" s="55"/>
      <c r="H170" s="55"/>
      <c r="I170" s="39">
        <f t="shared" si="13"/>
        <v>907095676.30999994</v>
      </c>
      <c r="J170" s="40">
        <f t="shared" si="14"/>
        <v>529185607.37</v>
      </c>
      <c r="K170" s="40">
        <v>276196490.63999999</v>
      </c>
      <c r="L170" s="43">
        <f t="shared" si="15"/>
        <v>654106559.57999992</v>
      </c>
      <c r="N170" s="45"/>
      <c r="O170" s="45"/>
      <c r="P170" s="45"/>
      <c r="Q170" s="45"/>
      <c r="R170" s="45"/>
      <c r="S170" s="45"/>
      <c r="T170" s="45"/>
      <c r="U170" s="45"/>
      <c r="V170" s="45"/>
      <c r="W170" s="45"/>
      <c r="X170" s="45"/>
    </row>
    <row r="171" spans="1:25" s="42" customFormat="1" ht="13.5" customHeight="1" x14ac:dyDescent="0.3">
      <c r="A171" s="38">
        <v>43435</v>
      </c>
      <c r="B171" s="67">
        <v>937344915.63</v>
      </c>
      <c r="C171" s="68">
        <v>634013752.60000002</v>
      </c>
      <c r="D171" s="68">
        <v>18232585.98</v>
      </c>
      <c r="E171" s="68">
        <v>98330658.349999994</v>
      </c>
      <c r="F171" s="67">
        <v>42937801.579999998</v>
      </c>
      <c r="G171" s="68">
        <v>15739711.810000001</v>
      </c>
      <c r="H171" s="68">
        <v>1868305.41</v>
      </c>
      <c r="I171" s="47">
        <f>B170+F170</f>
        <v>910840456.83000004</v>
      </c>
      <c r="J171" s="48">
        <f t="shared" si="14"/>
        <v>531835531.85000002</v>
      </c>
      <c r="K171" s="48">
        <v>231697949.56</v>
      </c>
      <c r="L171" s="50">
        <f t="shared" si="15"/>
        <v>610702874.53999996</v>
      </c>
      <c r="N171" s="45"/>
      <c r="O171" s="45"/>
      <c r="P171" s="45"/>
      <c r="Q171" s="45"/>
      <c r="R171" s="45"/>
      <c r="S171" s="45"/>
      <c r="T171" s="45"/>
      <c r="U171" s="45"/>
      <c r="V171" s="45"/>
      <c r="W171" s="45"/>
      <c r="X171" s="45"/>
    </row>
    <row r="172" spans="1:25" s="42" customFormat="1" ht="13.5" customHeight="1" x14ac:dyDescent="0.3">
      <c r="A172" s="38">
        <v>43466</v>
      </c>
      <c r="B172" s="54">
        <v>787993512.57000005</v>
      </c>
      <c r="C172" s="55">
        <v>500249246.56999999</v>
      </c>
      <c r="D172" s="55">
        <v>40628235.020000003</v>
      </c>
      <c r="E172" s="55">
        <v>100584901.61</v>
      </c>
      <c r="F172" s="54"/>
      <c r="G172" s="55"/>
      <c r="H172" s="55"/>
      <c r="I172" s="39">
        <f>B171+F171</f>
        <v>980282717.21000004</v>
      </c>
      <c r="J172" s="40">
        <f t="shared" si="14"/>
        <v>596883919.35000002</v>
      </c>
      <c r="K172" s="40">
        <v>213066714.41</v>
      </c>
      <c r="L172" s="43">
        <f t="shared" si="15"/>
        <v>596465512.26999998</v>
      </c>
      <c r="N172" s="45"/>
      <c r="O172" s="45"/>
      <c r="P172" s="45"/>
      <c r="Q172" s="45"/>
      <c r="R172" s="45"/>
      <c r="S172" s="45"/>
      <c r="T172" s="45"/>
      <c r="U172" s="45"/>
      <c r="V172" s="45"/>
      <c r="W172" s="45"/>
      <c r="X172" s="45"/>
      <c r="Y172" s="45"/>
    </row>
    <row r="173" spans="1:25" s="42" customFormat="1" ht="13.5" customHeight="1" x14ac:dyDescent="0.3">
      <c r="A173" s="38">
        <v>43497</v>
      </c>
      <c r="B173" s="54">
        <v>778101823.60000002</v>
      </c>
      <c r="C173" s="55">
        <v>530741629.63</v>
      </c>
      <c r="D173" s="55">
        <v>12275667.66</v>
      </c>
      <c r="E173" s="55">
        <v>98565296.260000005</v>
      </c>
      <c r="F173" s="54"/>
      <c r="G173" s="55"/>
      <c r="H173" s="55"/>
      <c r="I173" s="39">
        <f t="shared" ref="I173:I182" si="16">B172+F172</f>
        <v>787993512.57000005</v>
      </c>
      <c r="J173" s="40">
        <f t="shared" si="14"/>
        <v>616534025.02999985</v>
      </c>
      <c r="K173" s="40">
        <v>218270556.49000001</v>
      </c>
      <c r="L173" s="43">
        <f t="shared" si="15"/>
        <v>389730044.03000021</v>
      </c>
      <c r="N173" s="45"/>
      <c r="O173" s="45"/>
      <c r="P173" s="45"/>
      <c r="Q173" s="45"/>
      <c r="R173" s="45"/>
      <c r="S173" s="45"/>
      <c r="T173" s="45"/>
      <c r="U173" s="45"/>
      <c r="V173" s="45"/>
      <c r="W173" s="45"/>
      <c r="X173" s="45"/>
      <c r="Y173" s="45"/>
    </row>
    <row r="174" spans="1:25" s="42" customFormat="1" ht="13.5" customHeight="1" x14ac:dyDescent="0.3">
      <c r="A174" s="38">
        <v>43525</v>
      </c>
      <c r="B174" s="54">
        <v>874852124.23000002</v>
      </c>
      <c r="C174" s="55">
        <v>570629696.12</v>
      </c>
      <c r="D174" s="55">
        <v>19714124.16</v>
      </c>
      <c r="E174" s="55">
        <v>106914591.66999999</v>
      </c>
      <c r="F174" s="54">
        <v>29752651.510000002</v>
      </c>
      <c r="G174" s="55">
        <v>12491289.9</v>
      </c>
      <c r="H174" s="55">
        <v>1687514.86</v>
      </c>
      <c r="I174" s="39">
        <f t="shared" si="16"/>
        <v>778101823.60000002</v>
      </c>
      <c r="J174" s="40">
        <f t="shared" si="14"/>
        <v>595639760.84000003</v>
      </c>
      <c r="K174" s="40">
        <v>233841791.22999999</v>
      </c>
      <c r="L174" s="43">
        <f t="shared" si="15"/>
        <v>416303853.99000001</v>
      </c>
      <c r="N174" s="45"/>
      <c r="O174" s="45"/>
      <c r="P174" s="45"/>
      <c r="Q174" s="45"/>
      <c r="R174" s="45"/>
      <c r="S174" s="45"/>
      <c r="T174" s="45"/>
      <c r="U174" s="45"/>
      <c r="V174" s="45"/>
      <c r="W174" s="45"/>
      <c r="X174" s="45"/>
      <c r="Y174" s="45"/>
    </row>
    <row r="175" spans="1:25" s="42" customFormat="1" ht="13.5" customHeight="1" x14ac:dyDescent="0.3">
      <c r="A175" s="38">
        <v>43556</v>
      </c>
      <c r="B175" s="54">
        <v>846487717.57000005</v>
      </c>
      <c r="C175" s="55">
        <v>558689308.52999997</v>
      </c>
      <c r="D175" s="55">
        <v>14943530.300000001</v>
      </c>
      <c r="E175" s="55">
        <v>104021218.78</v>
      </c>
      <c r="F175" s="54"/>
      <c r="G175" s="55"/>
      <c r="H175" s="55"/>
      <c r="I175" s="39">
        <f t="shared" si="16"/>
        <v>904604775.74000001</v>
      </c>
      <c r="J175" s="40">
        <f t="shared" si="14"/>
        <v>485953973.55999994</v>
      </c>
      <c r="K175" s="40">
        <v>238283904.53</v>
      </c>
      <c r="L175" s="43">
        <f t="shared" si="15"/>
        <v>656934706.71000004</v>
      </c>
      <c r="N175" s="45"/>
      <c r="O175" s="45"/>
      <c r="P175" s="45"/>
      <c r="Q175" s="45"/>
      <c r="R175" s="45"/>
      <c r="S175" s="45"/>
      <c r="T175" s="45"/>
      <c r="U175" s="45"/>
      <c r="V175" s="45"/>
      <c r="W175" s="45"/>
      <c r="X175" s="45"/>
      <c r="Y175" s="45"/>
    </row>
    <row r="176" spans="1:25" s="42" customFormat="1" ht="13.5" customHeight="1" x14ac:dyDescent="0.3">
      <c r="A176" s="38">
        <v>43586</v>
      </c>
      <c r="B176" s="54">
        <v>875024163.82000005</v>
      </c>
      <c r="C176" s="55">
        <v>561261096.50999999</v>
      </c>
      <c r="D176" s="55">
        <v>14362065.279999999</v>
      </c>
      <c r="E176" s="55">
        <v>102083435.43000001</v>
      </c>
      <c r="F176" s="54"/>
      <c r="G176" s="55"/>
      <c r="H176" s="55"/>
      <c r="I176" s="39">
        <f t="shared" si="16"/>
        <v>846487717.57000005</v>
      </c>
      <c r="J176" s="40">
        <f t="shared" si="14"/>
        <v>533428997.82999992</v>
      </c>
      <c r="K176" s="40">
        <v>216691442.91999999</v>
      </c>
      <c r="L176" s="43">
        <f t="shared" si="15"/>
        <v>529750162.66000009</v>
      </c>
      <c r="N176" s="45"/>
      <c r="O176" s="45"/>
      <c r="P176" s="45"/>
      <c r="Q176" s="45"/>
      <c r="R176" s="45"/>
      <c r="S176" s="45"/>
      <c r="T176" s="45"/>
      <c r="U176" s="45"/>
      <c r="V176" s="45"/>
      <c r="W176" s="45"/>
      <c r="X176" s="45"/>
      <c r="Y176" s="45"/>
    </row>
    <row r="177" spans="1:25" s="42" customFormat="1" ht="13.5" customHeight="1" x14ac:dyDescent="0.3">
      <c r="A177" s="38">
        <v>43617</v>
      </c>
      <c r="B177" s="54">
        <v>878950855.56000006</v>
      </c>
      <c r="C177" s="55">
        <v>523378110.38999999</v>
      </c>
      <c r="D177" s="55">
        <v>26390437.370000001</v>
      </c>
      <c r="E177" s="55">
        <v>101960104.30000001</v>
      </c>
      <c r="F177" s="54">
        <v>34729654.659999996</v>
      </c>
      <c r="G177" s="55">
        <v>14975925.720000001</v>
      </c>
      <c r="H177" s="55">
        <v>1677185.0199999998</v>
      </c>
      <c r="I177" s="39">
        <f t="shared" si="16"/>
        <v>875024163.82000005</v>
      </c>
      <c r="J177" s="40">
        <f t="shared" si="14"/>
        <v>552792792.93000007</v>
      </c>
      <c r="K177" s="40">
        <v>196840802.33000001</v>
      </c>
      <c r="L177" s="43">
        <f t="shared" si="15"/>
        <v>519072173.22000003</v>
      </c>
      <c r="N177" s="45"/>
      <c r="O177" s="45"/>
      <c r="P177" s="45"/>
      <c r="Q177" s="45"/>
      <c r="R177" s="45"/>
      <c r="S177" s="45"/>
      <c r="T177" s="45"/>
      <c r="U177" s="45"/>
      <c r="V177" s="45"/>
      <c r="W177" s="45"/>
      <c r="X177" s="45"/>
      <c r="Y177" s="45"/>
    </row>
    <row r="178" spans="1:25" s="42" customFormat="1" ht="13.5" customHeight="1" x14ac:dyDescent="0.3">
      <c r="A178" s="38">
        <v>43647</v>
      </c>
      <c r="B178" s="54">
        <v>839422844.09000003</v>
      </c>
      <c r="C178" s="55">
        <v>480193059.76999998</v>
      </c>
      <c r="D178" s="55">
        <v>32694576.110000003</v>
      </c>
      <c r="E178" s="55">
        <v>89548076.929999992</v>
      </c>
      <c r="F178" s="54"/>
      <c r="G178" s="55"/>
      <c r="H178" s="55"/>
      <c r="I178" s="39">
        <f t="shared" si="16"/>
        <v>913680510.22000003</v>
      </c>
      <c r="J178" s="40">
        <f t="shared" si="14"/>
        <v>542389459.9000001</v>
      </c>
      <c r="K178" s="40">
        <v>206872194.58000001</v>
      </c>
      <c r="L178" s="43">
        <f t="shared" si="15"/>
        <v>578163244.89999998</v>
      </c>
      <c r="N178" s="45"/>
      <c r="O178" s="45"/>
      <c r="P178" s="45"/>
      <c r="Q178" s="45"/>
      <c r="R178" s="45"/>
      <c r="S178" s="45"/>
      <c r="T178" s="45"/>
      <c r="U178" s="45"/>
      <c r="V178" s="45"/>
      <c r="W178" s="45"/>
      <c r="X178" s="45"/>
      <c r="Y178" s="45"/>
    </row>
    <row r="179" spans="1:25" s="42" customFormat="1" ht="13.5" customHeight="1" x14ac:dyDescent="0.3">
      <c r="A179" s="38">
        <v>43678</v>
      </c>
      <c r="B179" s="54">
        <v>831542114.53999996</v>
      </c>
      <c r="C179" s="55">
        <v>496726792.5</v>
      </c>
      <c r="D179" s="55">
        <v>24577962.600000001</v>
      </c>
      <c r="E179" s="55">
        <v>78430630.340000004</v>
      </c>
      <c r="F179" s="54"/>
      <c r="G179" s="55"/>
      <c r="H179" s="55"/>
      <c r="I179" s="39">
        <f t="shared" si="16"/>
        <v>839422844.09000003</v>
      </c>
      <c r="J179" s="40">
        <f t="shared" si="14"/>
        <v>545561432.88999999</v>
      </c>
      <c r="K179" s="40">
        <v>186259130.33000001</v>
      </c>
      <c r="L179" s="43">
        <f t="shared" si="15"/>
        <v>480120541.53000009</v>
      </c>
      <c r="N179" s="45"/>
      <c r="O179" s="45"/>
      <c r="P179" s="45"/>
      <c r="Q179" s="45"/>
      <c r="R179" s="45"/>
      <c r="S179" s="45"/>
      <c r="T179" s="45"/>
      <c r="U179" s="45"/>
      <c r="V179" s="45"/>
      <c r="W179" s="45"/>
      <c r="X179" s="45"/>
      <c r="Y179" s="45"/>
    </row>
    <row r="180" spans="1:25" s="42" customFormat="1" ht="13.5" customHeight="1" x14ac:dyDescent="0.3">
      <c r="A180" s="38">
        <v>43709</v>
      </c>
      <c r="B180" s="54">
        <v>900481390.84000003</v>
      </c>
      <c r="C180" s="55">
        <v>561076226.5</v>
      </c>
      <c r="D180" s="55">
        <v>13607439.32</v>
      </c>
      <c r="E180" s="55">
        <v>93449809.969999999</v>
      </c>
      <c r="F180" s="54">
        <v>39953386.140000001</v>
      </c>
      <c r="G180" s="55">
        <v>13406309.77</v>
      </c>
      <c r="H180" s="55">
        <v>1659279.33</v>
      </c>
      <c r="I180" s="39">
        <f t="shared" si="16"/>
        <v>831542114.53999996</v>
      </c>
      <c r="J180" s="40">
        <f t="shared" si="14"/>
        <v>478271506.90999997</v>
      </c>
      <c r="K180" s="40">
        <v>241020214.94</v>
      </c>
      <c r="L180" s="43">
        <f t="shared" si="15"/>
        <v>594290822.56999993</v>
      </c>
      <c r="N180" s="45"/>
      <c r="O180" s="45"/>
      <c r="P180" s="45"/>
      <c r="Q180" s="45"/>
      <c r="R180" s="45"/>
      <c r="S180" s="45"/>
      <c r="T180" s="45"/>
      <c r="U180" s="45"/>
      <c r="V180" s="45"/>
      <c r="W180" s="45"/>
      <c r="X180" s="45"/>
      <c r="Y180" s="45"/>
    </row>
    <row r="181" spans="1:25" s="42" customFormat="1" ht="13.5" customHeight="1" x14ac:dyDescent="0.3">
      <c r="A181" s="38">
        <v>43739</v>
      </c>
      <c r="B181" s="54">
        <v>964322657.08000004</v>
      </c>
      <c r="C181" s="55">
        <v>592073883.57000005</v>
      </c>
      <c r="D181" s="55">
        <v>15723777.689999999</v>
      </c>
      <c r="E181" s="55">
        <v>105216548.48999999</v>
      </c>
      <c r="F181" s="54"/>
      <c r="G181" s="55"/>
      <c r="H181" s="55"/>
      <c r="I181" s="39">
        <f t="shared" si="16"/>
        <v>940434776.98000002</v>
      </c>
      <c r="J181" s="40">
        <f t="shared" si="14"/>
        <v>444497650.57999992</v>
      </c>
      <c r="K181" s="40">
        <v>260843888.27000001</v>
      </c>
      <c r="L181" s="43">
        <f t="shared" si="15"/>
        <v>756781014.67000008</v>
      </c>
      <c r="N181" s="45"/>
      <c r="O181" s="45"/>
      <c r="P181" s="45"/>
      <c r="Q181" s="45"/>
      <c r="R181" s="45"/>
      <c r="S181" s="45"/>
      <c r="T181" s="45"/>
      <c r="U181" s="45"/>
      <c r="V181" s="45"/>
      <c r="W181" s="45"/>
      <c r="X181" s="45"/>
      <c r="Y181" s="45"/>
    </row>
    <row r="182" spans="1:25" s="42" customFormat="1" ht="13.5" customHeight="1" x14ac:dyDescent="0.3">
      <c r="A182" s="38">
        <v>43770</v>
      </c>
      <c r="B182" s="54">
        <v>933487123.45000005</v>
      </c>
      <c r="C182" s="55">
        <v>586835399.55999994</v>
      </c>
      <c r="D182" s="55">
        <v>18266756.18</v>
      </c>
      <c r="E182" s="55">
        <v>117670964.88</v>
      </c>
      <c r="F182" s="54"/>
      <c r="G182" s="55"/>
      <c r="H182" s="55"/>
      <c r="I182" s="39">
        <f t="shared" si="16"/>
        <v>964322657.08000004</v>
      </c>
      <c r="J182" s="40">
        <f t="shared" si="14"/>
        <v>511455179.20000005</v>
      </c>
      <c r="K182" s="40">
        <v>236376458</v>
      </c>
      <c r="L182" s="43">
        <f t="shared" si="15"/>
        <v>689243935.88</v>
      </c>
      <c r="N182" s="45"/>
      <c r="O182" s="45"/>
      <c r="P182" s="45"/>
      <c r="Q182" s="45"/>
      <c r="R182" s="45"/>
      <c r="S182" s="45"/>
      <c r="T182" s="45"/>
      <c r="U182" s="45"/>
      <c r="V182" s="45"/>
      <c r="W182" s="45"/>
      <c r="X182" s="45"/>
      <c r="Y182" s="45"/>
    </row>
    <row r="183" spans="1:25" s="42" customFormat="1" ht="13.5" customHeight="1" x14ac:dyDescent="0.3">
      <c r="A183" s="46">
        <v>43800</v>
      </c>
      <c r="B183" s="67">
        <v>1004452826.92</v>
      </c>
      <c r="C183" s="68">
        <v>613913138.38999999</v>
      </c>
      <c r="D183" s="68">
        <v>22858176.800000001</v>
      </c>
      <c r="E183" s="68">
        <v>101758691.03</v>
      </c>
      <c r="F183" s="67">
        <v>40673012.909999996</v>
      </c>
      <c r="G183" s="68">
        <v>14986208.699999999</v>
      </c>
      <c r="H183" s="68">
        <v>1885951.37</v>
      </c>
      <c r="I183" s="47">
        <f>B182+F182</f>
        <v>933487123.45000005</v>
      </c>
      <c r="J183" s="48">
        <f t="shared" si="14"/>
        <v>557119187.32999992</v>
      </c>
      <c r="K183" s="48">
        <v>246082914.01000002</v>
      </c>
      <c r="L183" s="50">
        <f t="shared" si="15"/>
        <v>622450850.13000011</v>
      </c>
      <c r="N183" s="45"/>
      <c r="O183" s="45"/>
      <c r="P183" s="45"/>
      <c r="Q183" s="45"/>
      <c r="R183" s="45"/>
      <c r="S183" s="45"/>
      <c r="T183" s="45"/>
      <c r="U183" s="45"/>
      <c r="V183" s="45"/>
      <c r="W183" s="45"/>
      <c r="X183" s="45"/>
      <c r="Y183" s="45"/>
    </row>
    <row r="184" spans="1:25" s="42" customFormat="1" ht="13.5" customHeight="1" x14ac:dyDescent="0.3">
      <c r="A184" s="38">
        <v>43831</v>
      </c>
      <c r="B184" s="54">
        <v>831274219.83000004</v>
      </c>
      <c r="C184" s="55">
        <v>487523936.62</v>
      </c>
      <c r="D184" s="55">
        <v>40207491.659999996</v>
      </c>
      <c r="E184" s="55">
        <v>98244636.5</v>
      </c>
      <c r="F184" s="54"/>
      <c r="G184" s="55"/>
      <c r="H184" s="55"/>
      <c r="I184" s="39">
        <f>B183+F183</f>
        <v>1045125839.8299999</v>
      </c>
      <c r="J184" s="40">
        <f t="shared" si="14"/>
        <v>586261543.77999997</v>
      </c>
      <c r="K184" s="55">
        <v>199394623.82000002</v>
      </c>
      <c r="L184" s="43">
        <f>I184-J184+K184</f>
        <v>658258919.87</v>
      </c>
      <c r="N184" s="45"/>
      <c r="O184" s="45"/>
      <c r="P184" s="45"/>
      <c r="Q184" s="45"/>
      <c r="R184" s="45"/>
      <c r="S184" s="45"/>
      <c r="T184" s="45"/>
      <c r="U184" s="45"/>
      <c r="V184" s="45"/>
      <c r="W184" s="45"/>
      <c r="X184" s="45"/>
      <c r="Y184" s="45"/>
    </row>
    <row r="185" spans="1:25" s="42" customFormat="1" ht="13.5" customHeight="1" x14ac:dyDescent="0.3">
      <c r="A185" s="38">
        <v>43862</v>
      </c>
      <c r="B185" s="54">
        <v>810954998.92999995</v>
      </c>
      <c r="C185" s="55">
        <v>522666998.51999998</v>
      </c>
      <c r="D185" s="55">
        <v>12975263.91</v>
      </c>
      <c r="E185" s="55">
        <v>95069457.109999999</v>
      </c>
      <c r="F185" s="54"/>
      <c r="G185" s="55"/>
      <c r="H185" s="55"/>
      <c r="I185" s="39">
        <f t="shared" ref="I185:I195" si="17">B184+F184</f>
        <v>831274219.83000004</v>
      </c>
      <c r="J185" s="40">
        <f t="shared" si="14"/>
        <v>559585307.30999994</v>
      </c>
      <c r="K185" s="40">
        <v>228810048.82999998</v>
      </c>
      <c r="L185" s="43">
        <f t="shared" ref="L185:L195" si="18">I185-J185+K185</f>
        <v>500498961.35000008</v>
      </c>
      <c r="N185" s="45"/>
      <c r="O185" s="45"/>
      <c r="P185" s="45"/>
      <c r="Q185" s="45"/>
      <c r="R185" s="45"/>
      <c r="S185" s="45"/>
      <c r="T185" s="45"/>
      <c r="U185" s="45"/>
      <c r="V185" s="45"/>
      <c r="W185" s="45"/>
      <c r="X185" s="45"/>
      <c r="Y185" s="45"/>
    </row>
    <row r="186" spans="1:25" s="42" customFormat="1" ht="13.5" customHeight="1" x14ac:dyDescent="0.3">
      <c r="A186" s="38">
        <v>43891</v>
      </c>
      <c r="B186" s="54">
        <v>780753843.37</v>
      </c>
      <c r="C186" s="55">
        <v>516236559.16000003</v>
      </c>
      <c r="D186" s="55">
        <v>13985845.9</v>
      </c>
      <c r="E186" s="55">
        <v>89997845.390000001</v>
      </c>
      <c r="F186" s="54">
        <v>26600112.559999999</v>
      </c>
      <c r="G186" s="55">
        <v>11851422.07</v>
      </c>
      <c r="H186" s="55">
        <v>1493363.11</v>
      </c>
      <c r="I186" s="39">
        <f t="shared" si="17"/>
        <v>810954998.92999995</v>
      </c>
      <c r="J186" s="40">
        <f t="shared" si="14"/>
        <v>570191592.20000005</v>
      </c>
      <c r="K186" s="40">
        <v>229692947.25999999</v>
      </c>
      <c r="L186" s="43">
        <f t="shared" si="18"/>
        <v>470456353.98999989</v>
      </c>
      <c r="N186" s="45"/>
      <c r="O186" s="45"/>
      <c r="P186" s="45"/>
      <c r="Q186" s="45"/>
      <c r="R186" s="45"/>
      <c r="S186" s="45"/>
      <c r="T186" s="45"/>
      <c r="U186" s="45"/>
      <c r="V186" s="45"/>
      <c r="W186" s="45"/>
      <c r="X186" s="45"/>
      <c r="Y186" s="45"/>
    </row>
    <row r="187" spans="1:25" s="42" customFormat="1" ht="13.5" customHeight="1" x14ac:dyDescent="0.3">
      <c r="A187" s="38">
        <v>43922</v>
      </c>
      <c r="B187" s="54">
        <v>647004092.19000006</v>
      </c>
      <c r="C187" s="55">
        <v>356370379.98000002</v>
      </c>
      <c r="D187" s="55">
        <v>17919520.309999999</v>
      </c>
      <c r="E187" s="55">
        <v>53338560.549999997</v>
      </c>
      <c r="F187" s="54"/>
      <c r="G187" s="55"/>
      <c r="H187" s="55"/>
      <c r="I187" s="39">
        <f t="shared" si="17"/>
        <v>807353955.92999995</v>
      </c>
      <c r="J187" s="40">
        <f t="shared" si="14"/>
        <v>471373493.31999999</v>
      </c>
      <c r="K187" s="40">
        <v>152781606.38999999</v>
      </c>
      <c r="L187" s="43">
        <f t="shared" si="18"/>
        <v>488762068.99999994</v>
      </c>
      <c r="N187" s="45"/>
      <c r="O187" s="45"/>
      <c r="P187" s="45"/>
      <c r="Q187" s="45"/>
      <c r="R187" s="45"/>
      <c r="S187" s="45"/>
      <c r="T187" s="45"/>
      <c r="U187" s="45"/>
      <c r="V187" s="45"/>
      <c r="W187" s="45"/>
      <c r="X187" s="45"/>
      <c r="Y187" s="45"/>
    </row>
    <row r="188" spans="1:25" s="42" customFormat="1" ht="13.5" customHeight="1" x14ac:dyDescent="0.3">
      <c r="A188" s="38">
        <v>43952</v>
      </c>
      <c r="B188" s="54">
        <v>721833172.91999996</v>
      </c>
      <c r="C188" s="55">
        <v>386927143.62</v>
      </c>
      <c r="D188" s="55">
        <v>27117798.329999998</v>
      </c>
      <c r="E188" s="55">
        <v>67095107.18</v>
      </c>
      <c r="F188" s="54"/>
      <c r="G188" s="55"/>
      <c r="H188" s="55"/>
      <c r="I188" s="39">
        <f t="shared" si="17"/>
        <v>647004092.19000006</v>
      </c>
      <c r="J188" s="40">
        <f t="shared" si="14"/>
        <v>517102386.48999995</v>
      </c>
      <c r="K188" s="40">
        <v>146730255.65000001</v>
      </c>
      <c r="L188" s="43">
        <f t="shared" si="18"/>
        <v>276631961.35000014</v>
      </c>
      <c r="N188" s="45"/>
      <c r="O188" s="45"/>
      <c r="P188" s="45"/>
      <c r="Q188" s="45"/>
      <c r="R188" s="45"/>
      <c r="S188" s="45"/>
      <c r="T188" s="45"/>
      <c r="U188" s="45"/>
      <c r="V188" s="45"/>
      <c r="W188" s="45"/>
      <c r="X188" s="45"/>
      <c r="Y188" s="45"/>
    </row>
    <row r="189" spans="1:25" s="42" customFormat="1" ht="13.5" customHeight="1" x14ac:dyDescent="0.3">
      <c r="A189" s="38">
        <v>43983</v>
      </c>
      <c r="B189" s="54">
        <v>919355551.85000002</v>
      </c>
      <c r="C189" s="55">
        <v>492078653.87</v>
      </c>
      <c r="D189" s="55">
        <v>17883902.59</v>
      </c>
      <c r="E189" s="55">
        <v>103166268.04000001</v>
      </c>
      <c r="F189" s="54">
        <v>26312994.280000001</v>
      </c>
      <c r="G189" s="55">
        <v>12518837.390000001</v>
      </c>
      <c r="H189" s="55">
        <v>1277892.96</v>
      </c>
      <c r="I189" s="39">
        <f t="shared" si="17"/>
        <v>721833172.91999996</v>
      </c>
      <c r="J189" s="40">
        <f t="shared" si="14"/>
        <v>461657754.01000005</v>
      </c>
      <c r="K189" s="40">
        <v>159171474.11000004</v>
      </c>
      <c r="L189" s="43">
        <f t="shared" si="18"/>
        <v>419346893.01999998</v>
      </c>
      <c r="N189" s="45"/>
      <c r="O189" s="45"/>
      <c r="P189" s="45"/>
      <c r="Q189" s="45"/>
      <c r="R189" s="45"/>
      <c r="S189" s="45"/>
      <c r="T189" s="45"/>
      <c r="U189" s="45"/>
      <c r="V189" s="45"/>
      <c r="W189" s="45"/>
      <c r="X189" s="45"/>
      <c r="Y189" s="45"/>
    </row>
    <row r="190" spans="1:25" s="42" customFormat="1" ht="13.5" customHeight="1" x14ac:dyDescent="0.3">
      <c r="A190" s="38">
        <v>44013</v>
      </c>
      <c r="B190" s="54">
        <v>903336724.27999997</v>
      </c>
      <c r="C190" s="55">
        <v>453489527.50999999</v>
      </c>
      <c r="D190" s="55">
        <v>14572147.9</v>
      </c>
      <c r="E190" s="55">
        <v>97633327.140000001</v>
      </c>
      <c r="F190" s="54"/>
      <c r="G190" s="55"/>
      <c r="H190" s="55"/>
      <c r="I190" s="39">
        <f t="shared" si="17"/>
        <v>945668546.13</v>
      </c>
      <c r="J190" s="40">
        <f t="shared" si="14"/>
        <v>343009128.28000003</v>
      </c>
      <c r="K190" s="40">
        <v>162976279.01999998</v>
      </c>
      <c r="L190" s="43">
        <f t="shared" si="18"/>
        <v>765635696.86999989</v>
      </c>
      <c r="N190" s="45"/>
      <c r="O190" s="45"/>
      <c r="P190" s="45"/>
      <c r="Q190" s="45"/>
      <c r="R190" s="45"/>
      <c r="S190" s="45"/>
      <c r="T190" s="45"/>
      <c r="U190" s="45"/>
      <c r="V190" s="45"/>
      <c r="W190" s="45"/>
      <c r="X190" s="45"/>
      <c r="Y190" s="45"/>
    </row>
    <row r="191" spans="1:25" s="42" customFormat="1" ht="13.5" customHeight="1" x14ac:dyDescent="0.3">
      <c r="A191" s="38">
        <v>44044</v>
      </c>
      <c r="B191" s="54">
        <v>911025751.46000004</v>
      </c>
      <c r="C191" s="55">
        <v>476472275.58999997</v>
      </c>
      <c r="D191" s="55">
        <v>15990254.26</v>
      </c>
      <c r="E191" s="55">
        <v>101155864.08</v>
      </c>
      <c r="F191" s="54"/>
      <c r="G191" s="55"/>
      <c r="H191" s="55"/>
      <c r="I191" s="39">
        <f t="shared" si="17"/>
        <v>903336724.27999997</v>
      </c>
      <c r="J191" s="40">
        <f t="shared" si="14"/>
        <v>415687931.00000006</v>
      </c>
      <c r="K191" s="40">
        <v>157746607.87</v>
      </c>
      <c r="L191" s="43">
        <f t="shared" si="18"/>
        <v>645395401.14999986</v>
      </c>
      <c r="N191" s="45"/>
      <c r="O191" s="45"/>
      <c r="P191" s="45"/>
      <c r="Q191" s="45"/>
      <c r="R191" s="45"/>
      <c r="S191" s="45"/>
      <c r="T191" s="45"/>
      <c r="U191" s="45"/>
      <c r="V191" s="45"/>
      <c r="W191" s="45"/>
      <c r="X191" s="45"/>
      <c r="Y191" s="45"/>
    </row>
    <row r="192" spans="1:25" s="42" customFormat="1" ht="13.5" customHeight="1" x14ac:dyDescent="0.3">
      <c r="A192" s="38">
        <v>44075</v>
      </c>
      <c r="B192" s="54">
        <v>922468192.08000004</v>
      </c>
      <c r="C192" s="55">
        <v>539651750.98000002</v>
      </c>
      <c r="D192" s="55">
        <v>12583452.970000001</v>
      </c>
      <c r="E192" s="55">
        <v>100854171.20999999</v>
      </c>
      <c r="F192" s="54">
        <v>25977734.289999999</v>
      </c>
      <c r="G192" s="55">
        <v>11648772.710000001</v>
      </c>
      <c r="H192" s="55">
        <v>1444425.91</v>
      </c>
      <c r="I192" s="39">
        <f t="shared" si="17"/>
        <v>911025751.46000004</v>
      </c>
      <c r="J192" s="40">
        <f t="shared" si="14"/>
        <v>471973565.06999999</v>
      </c>
      <c r="K192" s="40">
        <v>193197317.64999995</v>
      </c>
      <c r="L192" s="43">
        <f t="shared" si="18"/>
        <v>632249504.03999996</v>
      </c>
      <c r="N192" s="45"/>
      <c r="O192" s="45"/>
      <c r="P192" s="45"/>
      <c r="Q192" s="45"/>
      <c r="R192" s="45"/>
      <c r="S192" s="45"/>
      <c r="T192" s="45"/>
      <c r="U192" s="45"/>
      <c r="V192" s="45"/>
      <c r="W192" s="45"/>
      <c r="X192" s="45"/>
      <c r="Y192" s="45"/>
    </row>
    <row r="193" spans="1:25" s="42" customFormat="1" ht="13.5" customHeight="1" x14ac:dyDescent="0.3">
      <c r="A193" s="38">
        <v>44105</v>
      </c>
      <c r="B193" s="54">
        <v>952576198.63999999</v>
      </c>
      <c r="C193" s="55">
        <v>601657003.73000002</v>
      </c>
      <c r="D193" s="55">
        <v>15860856.25</v>
      </c>
      <c r="E193" s="55">
        <v>140717569.06</v>
      </c>
      <c r="F193" s="54"/>
      <c r="G193" s="55"/>
      <c r="H193" s="55"/>
      <c r="I193" s="39">
        <f t="shared" si="17"/>
        <v>948445926.37</v>
      </c>
      <c r="J193" s="40">
        <f t="shared" si="14"/>
        <v>441021810.19</v>
      </c>
      <c r="K193" s="40">
        <v>238757788.91999996</v>
      </c>
      <c r="L193" s="43">
        <f t="shared" si="18"/>
        <v>746181905.0999999</v>
      </c>
      <c r="N193" s="45"/>
      <c r="O193" s="45"/>
      <c r="P193" s="45"/>
      <c r="Q193" s="45"/>
      <c r="R193" s="45"/>
      <c r="S193" s="45"/>
      <c r="T193" s="45"/>
      <c r="U193" s="45"/>
      <c r="V193" s="45"/>
      <c r="W193" s="45"/>
      <c r="X193" s="45"/>
    </row>
    <row r="194" spans="1:25" s="42" customFormat="1" ht="13.5" customHeight="1" x14ac:dyDescent="0.3">
      <c r="A194" s="38">
        <v>44136</v>
      </c>
      <c r="B194" s="54">
        <v>927308942.5</v>
      </c>
      <c r="C194" s="55">
        <v>597337763.13999999</v>
      </c>
      <c r="D194" s="55">
        <v>17868196.649999999</v>
      </c>
      <c r="E194" s="55">
        <v>121099326.05</v>
      </c>
      <c r="F194" s="54"/>
      <c r="G194" s="55"/>
      <c r="H194" s="55"/>
      <c r="I194" s="39">
        <f t="shared" si="17"/>
        <v>952576198.63999999</v>
      </c>
      <c r="J194" s="40">
        <f t="shared" si="14"/>
        <v>474661541.2299999</v>
      </c>
      <c r="K194" s="40">
        <v>235302927.27000001</v>
      </c>
      <c r="L194" s="43">
        <f t="shared" si="18"/>
        <v>713217584.68000007</v>
      </c>
      <c r="N194" s="45"/>
      <c r="O194" s="45"/>
      <c r="P194" s="45"/>
      <c r="Q194" s="45"/>
      <c r="R194" s="45"/>
      <c r="S194" s="45"/>
      <c r="T194" s="45"/>
      <c r="U194" s="45"/>
      <c r="V194" s="45"/>
      <c r="W194" s="45"/>
      <c r="X194" s="45"/>
    </row>
    <row r="195" spans="1:25" s="42" customFormat="1" ht="13.5" customHeight="1" x14ac:dyDescent="0.3">
      <c r="A195" s="46">
        <v>44166</v>
      </c>
      <c r="B195" s="67">
        <v>1013912950.92</v>
      </c>
      <c r="C195" s="68">
        <v>630199425.88</v>
      </c>
      <c r="D195" s="68">
        <v>19536645.66</v>
      </c>
      <c r="E195" s="68">
        <v>126524473.86</v>
      </c>
      <c r="F195" s="67">
        <v>32236452.210000001</v>
      </c>
      <c r="G195" s="68">
        <v>13569468.76</v>
      </c>
      <c r="H195" s="68">
        <v>1713725.31</v>
      </c>
      <c r="I195" s="47">
        <f t="shared" si="17"/>
        <v>927308942.5</v>
      </c>
      <c r="J195" s="48">
        <f t="shared" si="14"/>
        <v>563654292.58000004</v>
      </c>
      <c r="K195" s="48">
        <v>257043112.22</v>
      </c>
      <c r="L195" s="50">
        <f t="shared" si="18"/>
        <v>620697762.13999999</v>
      </c>
      <c r="N195" s="45"/>
      <c r="O195" s="45"/>
      <c r="P195" s="45"/>
      <c r="Q195" s="45"/>
      <c r="R195" s="45"/>
      <c r="S195" s="45"/>
      <c r="T195" s="45"/>
      <c r="U195" s="45"/>
      <c r="V195" s="45"/>
      <c r="W195" s="45"/>
      <c r="X195" s="45"/>
    </row>
    <row r="196" spans="1:25" s="42" customFormat="1" ht="13.5" customHeight="1" x14ac:dyDescent="0.3">
      <c r="A196" s="71">
        <v>44197</v>
      </c>
      <c r="B196" s="58">
        <v>738115269.54999995</v>
      </c>
      <c r="C196" s="59">
        <v>471322593.75999999</v>
      </c>
      <c r="D196" s="59">
        <v>51083221.340000004</v>
      </c>
      <c r="E196" s="59">
        <v>99944671.450000003</v>
      </c>
      <c r="F196" s="58"/>
      <c r="G196" s="59"/>
      <c r="H196" s="59"/>
      <c r="I196" s="61">
        <f>B195+F195</f>
        <v>1046149403.13</v>
      </c>
      <c r="J196" s="62">
        <f t="shared" si="14"/>
        <v>564170564.07000005</v>
      </c>
      <c r="K196" s="59">
        <v>195965660.47999999</v>
      </c>
      <c r="L196" s="63">
        <f>I196-J196+K196</f>
        <v>677944499.53999996</v>
      </c>
      <c r="N196" s="45"/>
      <c r="O196" s="45"/>
      <c r="P196" s="45"/>
      <c r="Q196" s="45"/>
      <c r="R196" s="45"/>
      <c r="S196" s="45"/>
      <c r="T196" s="45"/>
      <c r="U196" s="45"/>
      <c r="V196" s="45"/>
      <c r="W196" s="45"/>
      <c r="X196" s="45"/>
      <c r="Y196" s="45"/>
    </row>
    <row r="197" spans="1:25" s="42" customFormat="1" ht="15" customHeight="1" x14ac:dyDescent="0.3">
      <c r="A197" s="38">
        <v>44228</v>
      </c>
      <c r="B197" s="54">
        <v>778691100.22000003</v>
      </c>
      <c r="C197" s="55">
        <v>562444186.53999996</v>
      </c>
      <c r="D197" s="55">
        <v>14420084.34</v>
      </c>
      <c r="E197" s="55">
        <v>138470010.91</v>
      </c>
      <c r="F197" s="54"/>
      <c r="G197" s="55"/>
      <c r="H197" s="55"/>
      <c r="I197" s="39">
        <f t="shared" ref="I197:I216" si="19">B196+F196</f>
        <v>738115269.54999995</v>
      </c>
      <c r="J197" s="40">
        <f t="shared" si="14"/>
        <v>593161312.68999994</v>
      </c>
      <c r="K197" s="55">
        <v>217488991.31</v>
      </c>
      <c r="L197" s="43">
        <f t="shared" ref="L197:L256" si="20">I197-J197+K197</f>
        <v>362442948.17000002</v>
      </c>
      <c r="N197" s="45"/>
      <c r="O197" s="45"/>
      <c r="P197" s="45"/>
      <c r="Q197" s="45"/>
      <c r="R197" s="45"/>
      <c r="S197" s="45"/>
      <c r="T197" s="45"/>
      <c r="U197" s="45"/>
      <c r="V197" s="45"/>
      <c r="W197" s="45"/>
      <c r="X197" s="45"/>
    </row>
    <row r="198" spans="1:25" s="42" customFormat="1" ht="15" customHeight="1" x14ac:dyDescent="0.3">
      <c r="A198" s="38">
        <v>44256</v>
      </c>
      <c r="B198" s="54">
        <v>959987163.42999995</v>
      </c>
      <c r="C198" s="55">
        <v>649500578</v>
      </c>
      <c r="D198" s="55">
        <v>15599664.210000001</v>
      </c>
      <c r="E198" s="55">
        <v>159354688.66999999</v>
      </c>
      <c r="F198" s="54">
        <v>22521511.149999999</v>
      </c>
      <c r="G198" s="55">
        <v>11301532.6</v>
      </c>
      <c r="H198" s="55">
        <v>1171648.44</v>
      </c>
      <c r="I198" s="39">
        <f t="shared" si="19"/>
        <v>778691100.22000003</v>
      </c>
      <c r="J198" s="40">
        <f>C195-E195-D196+G193-H196+E196</f>
        <v>552536402.13</v>
      </c>
      <c r="K198" s="55">
        <v>284022368.13</v>
      </c>
      <c r="L198" s="43">
        <f t="shared" si="20"/>
        <v>510177066.22000003</v>
      </c>
      <c r="N198" s="45"/>
      <c r="O198" s="45"/>
      <c r="P198" s="45"/>
      <c r="Q198" s="45"/>
      <c r="R198" s="45"/>
      <c r="S198" s="45"/>
      <c r="T198" s="45"/>
      <c r="U198" s="45"/>
      <c r="V198" s="45"/>
      <c r="W198" s="45"/>
      <c r="X198" s="45"/>
    </row>
    <row r="199" spans="1:25" s="42" customFormat="1" ht="15" customHeight="1" x14ac:dyDescent="0.3">
      <c r="A199" s="38">
        <v>44287</v>
      </c>
      <c r="B199" s="54">
        <v>877999256.01999998</v>
      </c>
      <c r="C199" s="55">
        <v>606332841.63</v>
      </c>
      <c r="D199" s="55">
        <v>23679600.039999999</v>
      </c>
      <c r="E199" s="55">
        <v>144459473.21000001</v>
      </c>
      <c r="F199" s="54"/>
      <c r="G199" s="55"/>
      <c r="H199" s="55"/>
      <c r="I199" s="39">
        <f t="shared" si="19"/>
        <v>982508674.57999992</v>
      </c>
      <c r="J199" s="40">
        <f t="shared" si="14"/>
        <v>495427848.88</v>
      </c>
      <c r="K199" s="55">
        <v>261017152.34</v>
      </c>
      <c r="L199" s="72">
        <f>I199-J199+K199</f>
        <v>748097978.03999996</v>
      </c>
      <c r="N199" s="45"/>
      <c r="O199" s="45"/>
      <c r="P199" s="45"/>
      <c r="Q199" s="45"/>
      <c r="R199" s="45"/>
      <c r="S199" s="45"/>
      <c r="T199" s="45"/>
      <c r="U199" s="45"/>
      <c r="V199" s="45"/>
      <c r="W199" s="45"/>
      <c r="X199" s="45"/>
    </row>
    <row r="200" spans="1:25" s="42" customFormat="1" ht="15" customHeight="1" x14ac:dyDescent="0.3">
      <c r="A200" s="38">
        <v>44317</v>
      </c>
      <c r="B200" s="54">
        <v>906329854.17999995</v>
      </c>
      <c r="C200" s="55">
        <v>562219571.02999997</v>
      </c>
      <c r="D200" s="55">
        <v>15889671.5</v>
      </c>
      <c r="E200" s="55">
        <v>130732813.11</v>
      </c>
      <c r="F200" s="54"/>
      <c r="G200" s="55"/>
      <c r="H200" s="55"/>
      <c r="I200" s="39">
        <f t="shared" si="19"/>
        <v>877999256.01999998</v>
      </c>
      <c r="J200" s="40">
        <f t="shared" si="14"/>
        <v>580127020.40999997</v>
      </c>
      <c r="K200" s="55">
        <v>273986646.88999999</v>
      </c>
      <c r="L200" s="43">
        <f t="shared" si="20"/>
        <v>571858882.5</v>
      </c>
      <c r="N200" s="45"/>
      <c r="O200" s="45"/>
      <c r="P200" s="45"/>
      <c r="Q200" s="45"/>
      <c r="R200" s="45"/>
      <c r="S200" s="45"/>
      <c r="T200" s="45"/>
      <c r="U200" s="45"/>
      <c r="V200" s="45"/>
      <c r="W200" s="45"/>
      <c r="X200" s="45"/>
    </row>
    <row r="201" spans="1:25" s="42" customFormat="1" ht="15" customHeight="1" x14ac:dyDescent="0.3">
      <c r="A201" s="38">
        <v>44348</v>
      </c>
      <c r="B201" s="54">
        <v>1006121277.67</v>
      </c>
      <c r="C201" s="55">
        <v>660855571.51999998</v>
      </c>
      <c r="D201" s="55">
        <v>25678862.809999999</v>
      </c>
      <c r="E201" s="55">
        <v>163469238.66</v>
      </c>
      <c r="F201" s="54">
        <v>25037903.399999999</v>
      </c>
      <c r="G201" s="55">
        <v>14121853.310000001</v>
      </c>
      <c r="H201" s="55">
        <v>1540816.24</v>
      </c>
      <c r="I201" s="39">
        <f t="shared" si="19"/>
        <v>906329854.17999995</v>
      </c>
      <c r="J201" s="40">
        <f t="shared" si="14"/>
        <v>610925762.5</v>
      </c>
      <c r="K201" s="55">
        <v>287449221.09999996</v>
      </c>
      <c r="L201" s="43">
        <f t="shared" si="20"/>
        <v>582853312.77999997</v>
      </c>
      <c r="N201" s="45"/>
      <c r="O201" s="45"/>
      <c r="P201" s="45"/>
      <c r="Q201" s="45"/>
      <c r="R201" s="45"/>
      <c r="S201" s="45"/>
      <c r="T201" s="45"/>
      <c r="U201" s="45"/>
      <c r="V201" s="45"/>
      <c r="W201" s="45"/>
      <c r="X201" s="45"/>
    </row>
    <row r="202" spans="1:25" s="42" customFormat="1" ht="15" customHeight="1" x14ac:dyDescent="0.3">
      <c r="A202" s="38">
        <v>44378</v>
      </c>
      <c r="B202" s="54">
        <v>916287055.23000002</v>
      </c>
      <c r="C202" s="55">
        <v>539592639.60000002</v>
      </c>
      <c r="D202" s="55">
        <v>23265168.48</v>
      </c>
      <c r="E202" s="55">
        <v>131570425.76000001</v>
      </c>
      <c r="F202" s="54"/>
      <c r="G202" s="55"/>
      <c r="H202" s="55"/>
      <c r="I202" s="39">
        <f t="shared" si="19"/>
        <v>1031159181.0699999</v>
      </c>
      <c r="J202" s="40">
        <f t="shared" si="14"/>
        <v>576716510.02999997</v>
      </c>
      <c r="K202" s="55">
        <v>265064993.04000002</v>
      </c>
      <c r="L202" s="73">
        <f t="shared" si="20"/>
        <v>719507664.07999992</v>
      </c>
      <c r="N202" s="45"/>
      <c r="O202" s="45"/>
      <c r="P202" s="45"/>
      <c r="Q202" s="45"/>
      <c r="R202" s="45"/>
      <c r="S202" s="45"/>
      <c r="T202" s="45"/>
      <c r="U202" s="45"/>
      <c r="V202" s="45"/>
      <c r="W202" s="45"/>
      <c r="X202" s="45"/>
    </row>
    <row r="203" spans="1:25" s="42" customFormat="1" ht="15" customHeight="1" x14ac:dyDescent="0.3">
      <c r="A203" s="38">
        <v>44409</v>
      </c>
      <c r="B203" s="54">
        <v>891228957.05999994</v>
      </c>
      <c r="C203" s="55">
        <v>545383357.05999994</v>
      </c>
      <c r="D203" s="55">
        <v>17206293.16</v>
      </c>
      <c r="E203" s="55">
        <v>119969551.34</v>
      </c>
      <c r="F203" s="54"/>
      <c r="G203" s="55"/>
      <c r="H203" s="55"/>
      <c r="I203" s="39">
        <f t="shared" si="19"/>
        <v>916287055.23000002</v>
      </c>
      <c r="J203" s="40">
        <f t="shared" si="14"/>
        <v>579037850.13</v>
      </c>
      <c r="K203" s="55">
        <v>253197654.14999998</v>
      </c>
      <c r="L203" s="43">
        <f t="shared" si="20"/>
        <v>590446859.25</v>
      </c>
      <c r="N203" s="45"/>
      <c r="O203" s="45"/>
      <c r="P203" s="45"/>
      <c r="Q203" s="45"/>
      <c r="R203" s="45"/>
      <c r="S203" s="45"/>
      <c r="T203" s="45"/>
      <c r="U203" s="45"/>
      <c r="V203" s="45"/>
      <c r="W203" s="45"/>
      <c r="X203" s="45"/>
    </row>
    <row r="204" spans="1:25" s="42" customFormat="1" ht="15" customHeight="1" x14ac:dyDescent="0.3">
      <c r="A204" s="38">
        <v>44440</v>
      </c>
      <c r="B204" s="54">
        <v>1012557586.14</v>
      </c>
      <c r="C204" s="55">
        <v>593414209.01999998</v>
      </c>
      <c r="D204" s="55">
        <v>16278530.880000001</v>
      </c>
      <c r="E204" s="55">
        <v>121679487.23999999</v>
      </c>
      <c r="F204" s="54">
        <v>26125495.390000001</v>
      </c>
      <c r="G204" s="55">
        <v>11648928.880000001</v>
      </c>
      <c r="H204" s="55">
        <v>1730027.41</v>
      </c>
      <c r="I204" s="39">
        <f t="shared" si="19"/>
        <v>891228957.05999994</v>
      </c>
      <c r="J204" s="40">
        <f t="shared" si="14"/>
        <v>605691590.13999999</v>
      </c>
      <c r="K204" s="55">
        <v>267760321.81999999</v>
      </c>
      <c r="L204" s="43">
        <f t="shared" si="20"/>
        <v>553297688.74000001</v>
      </c>
      <c r="N204" s="45"/>
      <c r="O204" s="45"/>
      <c r="P204" s="45"/>
      <c r="Q204" s="45"/>
      <c r="R204" s="45"/>
      <c r="S204" s="45"/>
      <c r="T204" s="45"/>
      <c r="U204" s="45"/>
      <c r="V204" s="45"/>
      <c r="W204" s="45"/>
      <c r="X204" s="45"/>
    </row>
    <row r="205" spans="1:25" s="42" customFormat="1" ht="15" customHeight="1" x14ac:dyDescent="0.3">
      <c r="A205" s="38">
        <v>44470</v>
      </c>
      <c r="B205" s="54">
        <v>1035759732.5599999</v>
      </c>
      <c r="C205" s="55">
        <v>629749824.58000004</v>
      </c>
      <c r="D205" s="55">
        <v>15519328.15</v>
      </c>
      <c r="E205" s="55">
        <v>113374067.2</v>
      </c>
      <c r="F205" s="54"/>
      <c r="G205" s="55"/>
      <c r="H205" s="55"/>
      <c r="I205" s="39">
        <f t="shared" si="19"/>
        <v>1038683081.53</v>
      </c>
      <c r="J205" s="40">
        <f t="shared" si="14"/>
        <v>510785472.01999998</v>
      </c>
      <c r="K205" s="55">
        <v>292067384.10000002</v>
      </c>
      <c r="L205" s="43">
        <f t="shared" si="20"/>
        <v>819964993.61000001</v>
      </c>
      <c r="N205" s="45"/>
      <c r="O205" s="45"/>
      <c r="P205" s="45"/>
      <c r="Q205" s="45"/>
      <c r="R205" s="45"/>
      <c r="S205" s="45"/>
      <c r="T205" s="45"/>
      <c r="U205" s="45"/>
      <c r="V205" s="45"/>
      <c r="W205" s="45"/>
      <c r="X205" s="45"/>
    </row>
    <row r="206" spans="1:25" s="42" customFormat="1" ht="15" customHeight="1" x14ac:dyDescent="0.3">
      <c r="A206" s="38">
        <v>44501</v>
      </c>
      <c r="B206" s="54">
        <v>1050871903.83</v>
      </c>
      <c r="C206" s="55">
        <v>699709959.89999998</v>
      </c>
      <c r="D206" s="55">
        <v>16435850.83</v>
      </c>
      <c r="E206" s="55">
        <v>111813542.95</v>
      </c>
      <c r="F206" s="54"/>
      <c r="G206" s="55"/>
      <c r="H206" s="55"/>
      <c r="I206" s="39">
        <f t="shared" si="19"/>
        <v>1035759732.5599999</v>
      </c>
      <c r="J206" s="40">
        <f t="shared" si="14"/>
        <v>543206587.9799999</v>
      </c>
      <c r="K206" s="55">
        <v>312762938.56000006</v>
      </c>
      <c r="L206" s="43">
        <f t="shared" si="20"/>
        <v>805316083.1400001</v>
      </c>
      <c r="N206" s="45"/>
      <c r="O206" s="45"/>
      <c r="P206" s="45"/>
      <c r="Q206" s="45"/>
      <c r="R206" s="45"/>
      <c r="S206" s="45"/>
      <c r="T206" s="45"/>
      <c r="U206" s="45"/>
      <c r="V206" s="45"/>
      <c r="W206" s="45"/>
      <c r="X206" s="45"/>
    </row>
    <row r="207" spans="1:25" s="42" customFormat="1" ht="15" customHeight="1" x14ac:dyDescent="0.3">
      <c r="A207" s="46">
        <v>44531</v>
      </c>
      <c r="B207" s="67">
        <v>1131518696.97</v>
      </c>
      <c r="C207" s="68">
        <v>788643966.99000001</v>
      </c>
      <c r="D207" s="68">
        <v>22853727.039999999</v>
      </c>
      <c r="E207" s="68">
        <v>125327573.88</v>
      </c>
      <c r="F207" s="67">
        <v>31355491.82</v>
      </c>
      <c r="G207" s="68">
        <v>14805186.75</v>
      </c>
      <c r="H207" s="68">
        <v>1796211.48</v>
      </c>
      <c r="I207" s="47">
        <f t="shared" si="19"/>
        <v>1050871903.83</v>
      </c>
      <c r="J207" s="48">
        <f t="shared" si="14"/>
        <v>569589460.83000004</v>
      </c>
      <c r="K207" s="68">
        <v>333280941.35999995</v>
      </c>
      <c r="L207" s="50">
        <f t="shared" si="20"/>
        <v>814563384.3599999</v>
      </c>
      <c r="N207" s="45"/>
      <c r="O207" s="45"/>
      <c r="P207" s="45"/>
      <c r="Q207" s="45"/>
      <c r="R207" s="45"/>
      <c r="S207" s="45"/>
      <c r="T207" s="45"/>
      <c r="U207" s="45"/>
      <c r="V207" s="45"/>
      <c r="W207" s="45"/>
      <c r="X207" s="45"/>
    </row>
    <row r="208" spans="1:25" s="42" customFormat="1" ht="14.25" customHeight="1" x14ac:dyDescent="0.3">
      <c r="A208" s="71">
        <v>44562</v>
      </c>
      <c r="B208" s="58">
        <v>923390042.10000002</v>
      </c>
      <c r="C208" s="59">
        <v>606501700.11000001</v>
      </c>
      <c r="D208" s="59">
        <v>55751934.460000001</v>
      </c>
      <c r="E208" s="60">
        <v>120561239.48</v>
      </c>
      <c r="F208" s="59"/>
      <c r="G208" s="59"/>
      <c r="H208" s="60"/>
      <c r="I208" s="62">
        <f t="shared" si="19"/>
        <v>1162874188.79</v>
      </c>
      <c r="J208" s="62">
        <f t="shared" si="14"/>
        <v>611753449.50000012</v>
      </c>
      <c r="K208" s="59">
        <v>266749048.41999999</v>
      </c>
      <c r="L208" s="63">
        <f t="shared" si="20"/>
        <v>817869787.7099998</v>
      </c>
      <c r="N208" s="45"/>
      <c r="O208" s="45"/>
      <c r="P208" s="45"/>
      <c r="Q208" s="45"/>
      <c r="R208" s="45"/>
      <c r="S208" s="45"/>
      <c r="T208" s="45"/>
      <c r="U208" s="45"/>
      <c r="V208" s="45"/>
      <c r="W208" s="45"/>
      <c r="X208" s="45"/>
    </row>
    <row r="209" spans="1:24" s="42" customFormat="1" ht="14.25" customHeight="1" x14ac:dyDescent="0.3">
      <c r="A209" s="38">
        <v>44593</v>
      </c>
      <c r="B209" s="54">
        <v>945098275.80999994</v>
      </c>
      <c r="C209" s="55">
        <v>687134871.51999998</v>
      </c>
      <c r="D209" s="55">
        <v>15297196.630000001</v>
      </c>
      <c r="E209" s="56">
        <v>147053029.78</v>
      </c>
      <c r="F209" s="55"/>
      <c r="G209" s="55"/>
      <c r="H209" s="56"/>
      <c r="I209" s="40">
        <f t="shared" si="19"/>
        <v>923390042.10000002</v>
      </c>
      <c r="J209" s="40">
        <f t="shared" si="14"/>
        <v>700222981.18999994</v>
      </c>
      <c r="K209" s="40">
        <v>307351055.27999997</v>
      </c>
      <c r="L209" s="43">
        <f t="shared" si="20"/>
        <v>530518116.19000006</v>
      </c>
      <c r="N209" s="45"/>
      <c r="O209" s="45"/>
      <c r="P209" s="45"/>
      <c r="Q209" s="45"/>
      <c r="R209" s="45"/>
      <c r="S209" s="45"/>
      <c r="T209" s="45"/>
      <c r="U209" s="45"/>
      <c r="V209" s="45"/>
      <c r="W209" s="45"/>
      <c r="X209" s="45"/>
    </row>
    <row r="210" spans="1:24" s="42" customFormat="1" ht="14.25" customHeight="1" x14ac:dyDescent="0.3">
      <c r="A210" s="38">
        <v>44621</v>
      </c>
      <c r="B210" s="54">
        <v>1139567830.74</v>
      </c>
      <c r="C210" s="55">
        <v>781419810.62</v>
      </c>
      <c r="D210" s="55">
        <v>22562595.079999998</v>
      </c>
      <c r="E210" s="56">
        <v>182646679.88999999</v>
      </c>
      <c r="F210" s="55">
        <v>22497971.859999999</v>
      </c>
      <c r="G210" s="55">
        <v>12057465.380000001</v>
      </c>
      <c r="H210" s="56">
        <v>2148492.42</v>
      </c>
      <c r="I210" s="40">
        <f t="shared" si="19"/>
        <v>945098275.80999994</v>
      </c>
      <c r="J210" s="40">
        <f t="shared" si="14"/>
        <v>728125698.13</v>
      </c>
      <c r="K210" s="40">
        <v>328003737.35000002</v>
      </c>
      <c r="L210" s="43">
        <f t="shared" si="20"/>
        <v>544976315.02999997</v>
      </c>
      <c r="N210" s="45"/>
      <c r="O210" s="45"/>
      <c r="P210" s="45"/>
      <c r="Q210" s="45"/>
      <c r="R210" s="45"/>
      <c r="S210" s="45"/>
      <c r="T210" s="45"/>
      <c r="U210" s="45"/>
      <c r="V210" s="45"/>
      <c r="W210" s="45"/>
      <c r="X210" s="45"/>
    </row>
    <row r="211" spans="1:24" s="42" customFormat="1" ht="14.25" customHeight="1" x14ac:dyDescent="0.3">
      <c r="A211" s="38">
        <v>44652</v>
      </c>
      <c r="B211" s="54">
        <v>1000304069.28</v>
      </c>
      <c r="C211" s="55">
        <v>698015582.71000004</v>
      </c>
      <c r="D211" s="55">
        <v>19425378.670000002</v>
      </c>
      <c r="E211" s="56">
        <v>160388072.38</v>
      </c>
      <c r="F211" s="55"/>
      <c r="G211" s="55"/>
      <c r="H211" s="56"/>
      <c r="I211" s="40">
        <f t="shared" si="19"/>
        <v>1162065802.5999999</v>
      </c>
      <c r="J211" s="40">
        <f t="shared" si="14"/>
        <v>617696293.77999997</v>
      </c>
      <c r="K211" s="40">
        <v>318837938.41000003</v>
      </c>
      <c r="L211" s="43">
        <f t="shared" si="20"/>
        <v>863207447.23000002</v>
      </c>
      <c r="N211" s="45"/>
      <c r="O211" s="45"/>
      <c r="P211" s="45"/>
      <c r="Q211" s="45"/>
      <c r="R211" s="45"/>
      <c r="S211" s="45"/>
      <c r="T211" s="45"/>
      <c r="U211" s="45"/>
      <c r="V211" s="45"/>
      <c r="W211" s="45"/>
      <c r="X211" s="45"/>
    </row>
    <row r="212" spans="1:24" s="42" customFormat="1" ht="14.25" customHeight="1" x14ac:dyDescent="0.3">
      <c r="A212" s="70">
        <v>44682</v>
      </c>
      <c r="B212" s="55">
        <v>1109811421.8900001</v>
      </c>
      <c r="C212" s="55">
        <v>746182655.11000001</v>
      </c>
      <c r="D212" s="55">
        <v>19680296.829999998</v>
      </c>
      <c r="E212" s="56">
        <v>185298163.22</v>
      </c>
      <c r="F212" s="55"/>
      <c r="G212" s="55"/>
      <c r="H212" s="56"/>
      <c r="I212" s="40">
        <f t="shared" si="19"/>
        <v>1000304069.28</v>
      </c>
      <c r="J212" s="40">
        <f t="shared" si="14"/>
        <v>712822620.88</v>
      </c>
      <c r="K212" s="40">
        <v>334753236.39999998</v>
      </c>
      <c r="L212" s="43">
        <v>622234684.79999995</v>
      </c>
      <c r="N212" s="45"/>
      <c r="O212" s="45"/>
      <c r="P212" s="45"/>
      <c r="Q212" s="45"/>
      <c r="R212" s="45"/>
      <c r="S212" s="45"/>
      <c r="T212" s="45"/>
      <c r="U212" s="45"/>
      <c r="V212" s="45"/>
      <c r="W212" s="45"/>
      <c r="X212" s="45"/>
    </row>
    <row r="213" spans="1:24" s="42" customFormat="1" ht="14.25" customHeight="1" x14ac:dyDescent="0.3">
      <c r="A213" s="70">
        <v>44713</v>
      </c>
      <c r="B213" s="54">
        <v>1140488111.2</v>
      </c>
      <c r="C213" s="55">
        <v>755332444.70000005</v>
      </c>
      <c r="D213" s="55">
        <v>19700556.030000001</v>
      </c>
      <c r="E213" s="56">
        <v>182094490.19999999</v>
      </c>
      <c r="F213" s="55">
        <v>27832021.890000001</v>
      </c>
      <c r="G213" s="55">
        <v>13070562.939999999</v>
      </c>
      <c r="H213" s="56">
        <v>1452478.66</v>
      </c>
      <c r="I213" s="40">
        <f t="shared" si="19"/>
        <v>1109811421.8900001</v>
      </c>
      <c r="J213" s="40">
        <f t="shared" si="14"/>
        <v>739735824.44000006</v>
      </c>
      <c r="K213" s="40">
        <v>365783535.54999995</v>
      </c>
      <c r="L213" s="43">
        <f t="shared" si="20"/>
        <v>735859133</v>
      </c>
      <c r="N213" s="45"/>
      <c r="O213" s="45"/>
      <c r="P213" s="45"/>
      <c r="Q213" s="45"/>
      <c r="R213" s="45"/>
      <c r="S213" s="45"/>
      <c r="T213" s="45"/>
      <c r="U213" s="45"/>
      <c r="V213" s="45"/>
      <c r="W213" s="45"/>
      <c r="X213" s="45"/>
    </row>
    <row r="214" spans="1:24" s="42" customFormat="1" ht="14.25" customHeight="1" x14ac:dyDescent="0.3">
      <c r="A214" s="70">
        <v>44743</v>
      </c>
      <c r="B214" s="55">
        <v>1030998808.95</v>
      </c>
      <c r="C214" s="55">
        <v>677464558.01999998</v>
      </c>
      <c r="D214" s="55">
        <v>20841909.390000001</v>
      </c>
      <c r="E214" s="56">
        <v>160110051.47</v>
      </c>
      <c r="F214" s="55"/>
      <c r="G214" s="55"/>
      <c r="H214" s="56"/>
      <c r="I214" s="40">
        <f t="shared" si="19"/>
        <v>1168320133.0900002</v>
      </c>
      <c r="J214" s="40">
        <f t="shared" si="14"/>
        <v>703245376.72000003</v>
      </c>
      <c r="K214" s="40">
        <v>287948820.28000003</v>
      </c>
      <c r="L214" s="43">
        <f t="shared" si="20"/>
        <v>753023576.6500001</v>
      </c>
      <c r="N214" s="45"/>
      <c r="O214" s="45"/>
      <c r="P214" s="45"/>
      <c r="Q214" s="45"/>
      <c r="R214" s="45"/>
      <c r="S214" s="45"/>
      <c r="T214" s="45"/>
      <c r="U214" s="45"/>
      <c r="V214" s="45"/>
      <c r="W214" s="45"/>
      <c r="X214" s="45"/>
    </row>
    <row r="215" spans="1:24" s="42" customFormat="1" ht="14.25" customHeight="1" x14ac:dyDescent="0.3">
      <c r="A215" s="70">
        <v>44774</v>
      </c>
      <c r="B215" s="55">
        <v>1083778520.78</v>
      </c>
      <c r="C215" s="55">
        <v>659995586.64999998</v>
      </c>
      <c r="D215" s="55">
        <v>29086158.370000001</v>
      </c>
      <c r="E215" s="56">
        <v>153631719.38</v>
      </c>
      <c r="F215" s="55"/>
      <c r="G215" s="55"/>
      <c r="H215" s="56"/>
      <c r="I215" s="40">
        <f>B214+F214</f>
        <v>1030998808.95</v>
      </c>
      <c r="J215" s="40">
        <f t="shared" si="14"/>
        <v>733883412.77999997</v>
      </c>
      <c r="K215" s="40">
        <v>277068906.49999994</v>
      </c>
      <c r="L215" s="43">
        <v>574184302.67000008</v>
      </c>
      <c r="N215" s="45"/>
      <c r="O215" s="45"/>
      <c r="P215" s="45"/>
      <c r="Q215" s="45"/>
      <c r="R215" s="45"/>
      <c r="S215" s="45"/>
      <c r="T215" s="45"/>
      <c r="U215" s="45"/>
      <c r="V215" s="45"/>
      <c r="W215" s="45"/>
      <c r="X215" s="45"/>
    </row>
    <row r="216" spans="1:24" s="42" customFormat="1" ht="14.25" customHeight="1" x14ac:dyDescent="0.3">
      <c r="A216" s="70">
        <v>44805</v>
      </c>
      <c r="B216" s="55">
        <v>1095803483.6500001</v>
      </c>
      <c r="C216" s="55">
        <v>773514487.79999995</v>
      </c>
      <c r="D216" s="55">
        <v>25850521.690000001</v>
      </c>
      <c r="E216" s="56">
        <v>163129995.49000001</v>
      </c>
      <c r="F216" s="55">
        <v>27427568.800000001</v>
      </c>
      <c r="G216" s="55">
        <v>12663141.91</v>
      </c>
      <c r="H216" s="56">
        <v>1503699.03</v>
      </c>
      <c r="I216" s="40">
        <f t="shared" si="19"/>
        <v>1083778520.78</v>
      </c>
      <c r="J216" s="40">
        <f>C213-E213-D214+G211-H214+E214</f>
        <v>712506096.58000004</v>
      </c>
      <c r="K216" s="40">
        <v>351492051.20000005</v>
      </c>
      <c r="L216" s="43">
        <f t="shared" si="20"/>
        <v>722764475.39999998</v>
      </c>
      <c r="N216" s="45"/>
      <c r="O216" s="74"/>
      <c r="P216" s="45"/>
      <c r="Q216" s="45"/>
      <c r="R216" s="45"/>
      <c r="S216" s="45"/>
      <c r="T216" s="45"/>
      <c r="U216" s="45"/>
      <c r="V216" s="45"/>
      <c r="W216" s="45"/>
      <c r="X216" s="45"/>
    </row>
    <row r="217" spans="1:24" s="42" customFormat="1" ht="14.25" customHeight="1" x14ac:dyDescent="0.3">
      <c r="A217" s="70">
        <v>44835</v>
      </c>
      <c r="B217" s="55">
        <v>1158366673.3599999</v>
      </c>
      <c r="C217" s="55">
        <v>778118297.92999995</v>
      </c>
      <c r="D217" s="55">
        <v>27528425.199999999</v>
      </c>
      <c r="E217" s="56">
        <v>176521989.44</v>
      </c>
      <c r="F217" s="55"/>
      <c r="G217" s="55"/>
      <c r="H217" s="56"/>
      <c r="I217" s="40">
        <f>B216+F216</f>
        <v>1123231052.45</v>
      </c>
      <c r="J217" s="40">
        <f t="shared" ref="J217:J258" si="21">C214-E214-D215+G212-H215+E215</f>
        <v>641900067.55999994</v>
      </c>
      <c r="K217" s="40">
        <v>380138374.02999991</v>
      </c>
      <c r="L217" s="43">
        <f>I217-J217+K217</f>
        <v>861469358.92000008</v>
      </c>
      <c r="N217" s="45"/>
      <c r="O217" s="74"/>
      <c r="P217" s="45"/>
      <c r="Q217" s="45"/>
      <c r="R217" s="45"/>
      <c r="S217" s="45"/>
      <c r="T217" s="45"/>
      <c r="U217" s="45"/>
      <c r="V217" s="45"/>
      <c r="W217" s="45"/>
      <c r="X217" s="45"/>
    </row>
    <row r="218" spans="1:24" s="42" customFormat="1" ht="14.25" customHeight="1" x14ac:dyDescent="0.3">
      <c r="A218" s="70">
        <v>44866</v>
      </c>
      <c r="B218" s="55">
        <v>1186535304.55</v>
      </c>
      <c r="C218" s="55">
        <v>835415407.39999998</v>
      </c>
      <c r="D218" s="55">
        <v>22725272.309999999</v>
      </c>
      <c r="E218" s="56">
        <v>167702501.33000001</v>
      </c>
      <c r="F218" s="55"/>
      <c r="G218" s="55"/>
      <c r="H218" s="56"/>
      <c r="I218" s="40">
        <f>B217+F217</f>
        <v>1158366673.3599999</v>
      </c>
      <c r="J218" s="40">
        <f t="shared" si="21"/>
        <v>655210204.98000002</v>
      </c>
      <c r="K218" s="40">
        <v>364100080.81999993</v>
      </c>
      <c r="L218" s="43">
        <f t="shared" si="20"/>
        <v>867256549.19999981</v>
      </c>
      <c r="N218" s="45"/>
      <c r="O218" s="74"/>
      <c r="P218" s="45"/>
      <c r="Q218" s="45"/>
      <c r="R218" s="45"/>
      <c r="S218" s="45"/>
      <c r="T218" s="45"/>
      <c r="U218" s="45"/>
      <c r="V218" s="45"/>
      <c r="W218" s="45"/>
      <c r="X218" s="45"/>
    </row>
    <row r="219" spans="1:24" s="42" customFormat="1" ht="14.25" customHeight="1" x14ac:dyDescent="0.3">
      <c r="A219" s="70">
        <v>44896</v>
      </c>
      <c r="B219" s="67">
        <v>1363738475.6500001</v>
      </c>
      <c r="C219" s="68">
        <v>882271732.41999996</v>
      </c>
      <c r="D219" s="68">
        <v>27106207.710000001</v>
      </c>
      <c r="E219" s="69">
        <v>172699841.56</v>
      </c>
      <c r="F219" s="68">
        <v>32050389.32</v>
      </c>
      <c r="G219" s="68">
        <v>12740821.310000001</v>
      </c>
      <c r="H219" s="69">
        <v>1670223.24</v>
      </c>
      <c r="I219" s="48">
        <f>B218+F218</f>
        <v>1186535304.55</v>
      </c>
      <c r="J219" s="48">
        <f t="shared" si="21"/>
        <v>759378056.54999995</v>
      </c>
      <c r="K219" s="48">
        <v>347339312.70999986</v>
      </c>
      <c r="L219" s="69">
        <f t="shared" si="20"/>
        <v>774496560.7099998</v>
      </c>
      <c r="M219" s="45"/>
      <c r="N219" s="45"/>
      <c r="O219" s="74"/>
      <c r="P219" s="45"/>
      <c r="Q219" s="45"/>
      <c r="R219" s="45"/>
      <c r="S219" s="45"/>
      <c r="T219" s="45"/>
      <c r="U219" s="45"/>
      <c r="V219" s="45"/>
      <c r="W219" s="45"/>
      <c r="X219" s="45"/>
    </row>
    <row r="220" spans="1:24" s="42" customFormat="1" ht="14.25" customHeight="1" x14ac:dyDescent="0.3">
      <c r="A220" s="71">
        <v>44927</v>
      </c>
      <c r="B220" s="75">
        <v>1090739056.8800001</v>
      </c>
      <c r="C220" s="55">
        <v>656640440.00999999</v>
      </c>
      <c r="D220" s="55">
        <v>69125713.689999998</v>
      </c>
      <c r="E220" s="60">
        <v>163858236.75999999</v>
      </c>
      <c r="F220" s="59"/>
      <c r="G220" s="59"/>
      <c r="H220" s="60"/>
      <c r="I220" s="59">
        <v>1395788864.97</v>
      </c>
      <c r="J220" s="40">
        <f t="shared" si="21"/>
        <v>746573537.51000011</v>
      </c>
      <c r="K220" s="59">
        <v>295083489.06999999</v>
      </c>
      <c r="L220" s="60">
        <f t="shared" si="20"/>
        <v>944298816.52999997</v>
      </c>
      <c r="M220" s="45"/>
      <c r="N220" s="45"/>
      <c r="O220" s="45"/>
      <c r="P220" s="45"/>
      <c r="Q220" s="45"/>
      <c r="R220" s="45"/>
      <c r="S220" s="45"/>
      <c r="T220" s="45"/>
      <c r="U220" s="45"/>
      <c r="V220" s="45"/>
      <c r="W220" s="45"/>
      <c r="X220" s="45"/>
    </row>
    <row r="221" spans="1:24" s="42" customFormat="1" ht="14.25" customHeight="1" x14ac:dyDescent="0.3">
      <c r="A221" s="38">
        <v>44958</v>
      </c>
      <c r="B221" s="76">
        <v>1111930596.3699999</v>
      </c>
      <c r="C221" s="55">
        <v>751831918.88999999</v>
      </c>
      <c r="D221" s="55">
        <v>17946710.75</v>
      </c>
      <c r="E221" s="56">
        <v>198323290.97999999</v>
      </c>
      <c r="F221" s="55"/>
      <c r="G221" s="55"/>
      <c r="H221" s="56"/>
      <c r="I221" s="55">
        <v>1090739056.8800001</v>
      </c>
      <c r="J221" s="40">
        <f t="shared" si="21"/>
        <v>824299458.58999991</v>
      </c>
      <c r="K221" s="40">
        <v>316039405.16000003</v>
      </c>
      <c r="L221" s="56">
        <f t="shared" si="20"/>
        <v>582479003.45000029</v>
      </c>
      <c r="M221" s="45"/>
      <c r="N221" s="45"/>
      <c r="O221" s="45"/>
      <c r="P221" s="45"/>
      <c r="Q221" s="45"/>
      <c r="R221" s="45"/>
      <c r="S221" s="45"/>
      <c r="T221" s="45"/>
      <c r="U221" s="45"/>
      <c r="V221" s="45"/>
      <c r="W221" s="45"/>
      <c r="X221" s="45"/>
    </row>
    <row r="222" spans="1:24" s="42" customFormat="1" ht="14.25" customHeight="1" x14ac:dyDescent="0.3">
      <c r="A222" s="38">
        <v>44986</v>
      </c>
      <c r="B222" s="76">
        <v>1315907364.9100001</v>
      </c>
      <c r="C222" s="55">
        <v>818004314.49000001</v>
      </c>
      <c r="D222" s="55">
        <v>23069507.469999999</v>
      </c>
      <c r="E222" s="56">
        <v>224216195.91999999</v>
      </c>
      <c r="F222" s="55">
        <v>20139057.350000001</v>
      </c>
      <c r="G222" s="55">
        <v>10655322.6</v>
      </c>
      <c r="H222" s="56">
        <v>1339847.04</v>
      </c>
      <c r="I222" s="55">
        <v>1111930596.3699999</v>
      </c>
      <c r="J222" s="40">
        <f t="shared" si="21"/>
        <v>804304413.92999983</v>
      </c>
      <c r="K222" s="40">
        <v>308927833.07999998</v>
      </c>
      <c r="L222" s="56">
        <f t="shared" si="20"/>
        <v>616554015.51999998</v>
      </c>
      <c r="M222" s="45"/>
      <c r="N222" s="45"/>
      <c r="O222" s="45"/>
      <c r="P222" s="45"/>
      <c r="Q222" s="45"/>
      <c r="R222" s="45"/>
      <c r="S222" s="45"/>
      <c r="T222" s="45"/>
      <c r="U222" s="45"/>
      <c r="V222" s="45"/>
      <c r="W222" s="45"/>
      <c r="X222" s="45"/>
    </row>
    <row r="223" spans="1:24" s="42" customFormat="1" ht="14.25" customHeight="1" x14ac:dyDescent="0.3">
      <c r="A223" s="38">
        <v>45017</v>
      </c>
      <c r="B223" s="76">
        <v>1091610400.99</v>
      </c>
      <c r="C223" s="55">
        <v>700398039.72000003</v>
      </c>
      <c r="D223" s="55">
        <v>23231891.93</v>
      </c>
      <c r="E223" s="56">
        <v>167679687.58000001</v>
      </c>
      <c r="F223" s="55"/>
      <c r="G223" s="55"/>
      <c r="H223" s="56"/>
      <c r="I223" s="40">
        <f t="shared" ref="I223:I258" si="22">F222+B222</f>
        <v>1336046422.26</v>
      </c>
      <c r="J223" s="40">
        <f t="shared" si="21"/>
        <v>673158783.48000002</v>
      </c>
      <c r="K223" s="40">
        <v>274891112.31999999</v>
      </c>
      <c r="L223" s="56">
        <f t="shared" si="20"/>
        <v>937778751.0999999</v>
      </c>
      <c r="N223" s="45"/>
      <c r="O223" s="45"/>
      <c r="P223" s="45"/>
      <c r="Q223" s="45"/>
      <c r="R223" s="45"/>
      <c r="S223" s="45"/>
      <c r="T223" s="45"/>
      <c r="U223" s="45"/>
      <c r="V223" s="45"/>
      <c r="W223" s="45"/>
      <c r="X223" s="45"/>
    </row>
    <row r="224" spans="1:24" s="42" customFormat="1" ht="14.25" customHeight="1" x14ac:dyDescent="0.3">
      <c r="A224" s="38">
        <v>45047</v>
      </c>
      <c r="B224" s="55">
        <v>1207799612.6199999</v>
      </c>
      <c r="C224" s="55">
        <v>745618313.20000005</v>
      </c>
      <c r="D224" s="55">
        <v>22522214.91</v>
      </c>
      <c r="E224" s="56">
        <v>195318386.11000001</v>
      </c>
      <c r="F224" s="55"/>
      <c r="G224" s="55"/>
      <c r="H224" s="56"/>
      <c r="I224" s="40">
        <f t="shared" si="22"/>
        <v>1091610400.99</v>
      </c>
      <c r="J224" s="40">
        <f t="shared" si="21"/>
        <v>766056290.62999988</v>
      </c>
      <c r="K224" s="40">
        <v>313288199.68000001</v>
      </c>
      <c r="L224" s="56">
        <f>I224-J224+K224</f>
        <v>638842310.0400002</v>
      </c>
      <c r="N224" s="45"/>
      <c r="O224" s="45"/>
      <c r="P224" s="45"/>
      <c r="Q224" s="45"/>
      <c r="R224" s="45"/>
      <c r="S224" s="45"/>
      <c r="T224" s="45"/>
      <c r="U224" s="45"/>
      <c r="V224" s="45"/>
      <c r="W224" s="45"/>
      <c r="X224" s="45"/>
    </row>
    <row r="225" spans="1:24" s="42" customFormat="1" ht="14.25" customHeight="1" x14ac:dyDescent="0.3">
      <c r="A225" s="38">
        <v>45078</v>
      </c>
      <c r="B225" s="55">
        <v>1289228180.8199999</v>
      </c>
      <c r="C225" s="55">
        <v>793663380.30999994</v>
      </c>
      <c r="D225" s="55">
        <v>20352469.469999999</v>
      </c>
      <c r="E225" s="56">
        <v>205741749.34</v>
      </c>
      <c r="F225" s="55">
        <v>23860078.609999999</v>
      </c>
      <c r="G225" s="55">
        <v>11299276.880000001</v>
      </c>
      <c r="H225" s="56">
        <v>1331615.3400000001</v>
      </c>
      <c r="I225" s="40">
        <f t="shared" si="22"/>
        <v>1207799612.6199999</v>
      </c>
      <c r="J225" s="40">
        <f t="shared" si="21"/>
        <v>738235914.22000015</v>
      </c>
      <c r="K225" s="40">
        <v>304640091.95999998</v>
      </c>
      <c r="L225" s="56">
        <f t="shared" si="20"/>
        <v>774203790.35999966</v>
      </c>
      <c r="N225" s="45"/>
      <c r="O225" s="45"/>
      <c r="P225" s="45"/>
      <c r="Q225" s="45"/>
      <c r="R225" s="45"/>
      <c r="S225" s="45"/>
      <c r="T225" s="45"/>
      <c r="U225" s="45"/>
      <c r="V225" s="45"/>
      <c r="W225" s="45"/>
      <c r="X225" s="45"/>
    </row>
    <row r="226" spans="1:24" s="42" customFormat="1" ht="14.25" customHeight="1" x14ac:dyDescent="0.3">
      <c r="A226" s="38">
        <v>45108</v>
      </c>
      <c r="B226" s="55">
        <v>1103492905.8399999</v>
      </c>
      <c r="C226" s="55">
        <v>655556810.20000005</v>
      </c>
      <c r="D226" s="55">
        <v>18152949.530000001</v>
      </c>
      <c r="E226" s="56">
        <v>179057423.06999999</v>
      </c>
      <c r="F226" s="55"/>
      <c r="G226" s="55"/>
      <c r="H226" s="56"/>
      <c r="I226" s="40">
        <f t="shared" si="22"/>
        <v>1313088259.4299998</v>
      </c>
      <c r="J226" s="40">
        <f t="shared" si="21"/>
        <v>705514523.33999991</v>
      </c>
      <c r="K226" s="40">
        <v>280756318.5</v>
      </c>
      <c r="L226" s="56">
        <f t="shared" si="20"/>
        <v>888330054.58999991</v>
      </c>
      <c r="N226" s="45"/>
      <c r="O226" s="45"/>
      <c r="P226" s="45"/>
      <c r="Q226" s="45"/>
      <c r="R226" s="45"/>
      <c r="S226" s="45"/>
      <c r="T226" s="45"/>
      <c r="U226" s="45"/>
      <c r="V226" s="45"/>
      <c r="W226" s="45"/>
      <c r="X226" s="45"/>
    </row>
    <row r="227" spans="1:24" s="42" customFormat="1" ht="14.25" customHeight="1" x14ac:dyDescent="0.3">
      <c r="A227" s="38">
        <v>45139</v>
      </c>
      <c r="B227" s="55">
        <v>1143352361.5699999</v>
      </c>
      <c r="C227" s="55">
        <v>686194089.03999996</v>
      </c>
      <c r="D227" s="55">
        <v>32007885.75</v>
      </c>
      <c r="E227" s="56">
        <v>160366066.44</v>
      </c>
      <c r="F227" s="55"/>
      <c r="G227" s="55"/>
      <c r="H227" s="56"/>
      <c r="I227" s="40">
        <f t="shared" si="22"/>
        <v>1103492905.8399999</v>
      </c>
      <c r="J227" s="40">
        <f t="shared" si="21"/>
        <v>745012914.22000003</v>
      </c>
      <c r="K227" s="40">
        <v>288661857.60000002</v>
      </c>
      <c r="L227" s="56">
        <f t="shared" si="20"/>
        <v>647141849.21999991</v>
      </c>
      <c r="N227" s="45"/>
      <c r="O227" s="45"/>
      <c r="P227" s="45"/>
      <c r="Q227" s="45"/>
      <c r="R227" s="45"/>
      <c r="S227" s="45"/>
      <c r="T227" s="45"/>
      <c r="U227" s="45"/>
      <c r="V227" s="45"/>
      <c r="W227" s="45"/>
      <c r="X227" s="45"/>
    </row>
    <row r="228" spans="1:24" s="42" customFormat="1" ht="14.25" customHeight="1" x14ac:dyDescent="0.3">
      <c r="A228" s="38">
        <v>45170</v>
      </c>
      <c r="B228" s="55">
        <v>1208572509.2</v>
      </c>
      <c r="C228" s="55">
        <v>755787449.46000004</v>
      </c>
      <c r="D228" s="55">
        <v>19951771.379999999</v>
      </c>
      <c r="E228" s="56">
        <v>183667783.30000001</v>
      </c>
      <c r="F228" s="55">
        <v>22400674.640000001</v>
      </c>
      <c r="G228" s="55">
        <v>10862872.970000001</v>
      </c>
      <c r="H228" s="56">
        <v>1271263.3799999999</v>
      </c>
      <c r="I228" s="40">
        <f t="shared" si="22"/>
        <v>1143352361.5699999</v>
      </c>
      <c r="J228" s="40">
        <f t="shared" si="21"/>
        <v>748826104.50999999</v>
      </c>
      <c r="K228" s="40">
        <v>318319261.95999998</v>
      </c>
      <c r="L228" s="56">
        <f t="shared" si="20"/>
        <v>712845519.01999998</v>
      </c>
      <c r="N228" s="45"/>
      <c r="O228" s="45"/>
      <c r="P228" s="45"/>
      <c r="Q228" s="45"/>
      <c r="R228" s="45"/>
      <c r="S228" s="45"/>
      <c r="T228" s="45"/>
      <c r="U228" s="45"/>
      <c r="V228" s="45"/>
      <c r="W228" s="45"/>
      <c r="X228" s="45"/>
    </row>
    <row r="229" spans="1:24" s="42" customFormat="1" ht="14.25" customHeight="1" x14ac:dyDescent="0.3">
      <c r="A229" s="38">
        <v>45200</v>
      </c>
      <c r="B229" s="55">
        <v>1273193692.3099999</v>
      </c>
      <c r="C229" s="55">
        <v>825480926.52999997</v>
      </c>
      <c r="D229" s="55">
        <v>21413799.98</v>
      </c>
      <c r="E229" s="56">
        <v>184711226.84999999</v>
      </c>
      <c r="F229" s="55"/>
      <c r="G229" s="55"/>
      <c r="H229" s="56"/>
      <c r="I229" s="40">
        <f t="shared" si="22"/>
        <v>1230973183.8400002</v>
      </c>
      <c r="J229" s="40">
        <f t="shared" si="21"/>
        <v>604857567.82000005</v>
      </c>
      <c r="K229" s="40">
        <v>338814541.32999998</v>
      </c>
      <c r="L229" s="56">
        <f t="shared" si="20"/>
        <v>964930157.35000014</v>
      </c>
      <c r="N229" s="45"/>
      <c r="O229" s="45"/>
      <c r="P229" s="45"/>
      <c r="Q229" s="45"/>
      <c r="R229" s="45"/>
      <c r="S229" s="45"/>
      <c r="T229" s="45"/>
      <c r="U229" s="45"/>
      <c r="V229" s="45"/>
      <c r="W229" s="45"/>
      <c r="X229" s="45"/>
    </row>
    <row r="230" spans="1:24" s="42" customFormat="1" ht="14.25" customHeight="1" x14ac:dyDescent="0.3">
      <c r="A230" s="38">
        <v>45231</v>
      </c>
      <c r="B230" s="55">
        <v>1336575937.3900001</v>
      </c>
      <c r="C230" s="55">
        <v>779848321.20000005</v>
      </c>
      <c r="D230" s="55">
        <v>23744246.48</v>
      </c>
      <c r="E230" s="56">
        <v>167319938.41999999</v>
      </c>
      <c r="F230" s="55"/>
      <c r="G230" s="55"/>
      <c r="H230" s="56"/>
      <c r="I230" s="40">
        <f t="shared" si="22"/>
        <v>1273193692.3099999</v>
      </c>
      <c r="J230" s="40">
        <f t="shared" si="21"/>
        <v>699572048.01999998</v>
      </c>
      <c r="K230" s="40">
        <v>337778851.39999998</v>
      </c>
      <c r="L230" s="56">
        <f t="shared" si="20"/>
        <v>911400495.68999994</v>
      </c>
      <c r="N230" s="45"/>
      <c r="O230" s="45"/>
      <c r="P230" s="45"/>
      <c r="Q230" s="45"/>
      <c r="R230" s="45"/>
      <c r="S230" s="45"/>
      <c r="T230" s="45"/>
      <c r="U230" s="45"/>
      <c r="V230" s="45"/>
      <c r="W230" s="45"/>
      <c r="X230" s="45"/>
    </row>
    <row r="231" spans="1:24" ht="14.25" customHeight="1" x14ac:dyDescent="0.3">
      <c r="A231" s="46">
        <v>45261</v>
      </c>
      <c r="B231" s="67">
        <v>1437166635.3399999</v>
      </c>
      <c r="C231" s="68">
        <v>819287948.89999998</v>
      </c>
      <c r="D231" s="68">
        <v>34164145.030000001</v>
      </c>
      <c r="E231" s="69">
        <v>147200123.63999999</v>
      </c>
      <c r="F231" s="68">
        <v>27499105.719999999</v>
      </c>
      <c r="G231" s="68">
        <v>11974469.17</v>
      </c>
      <c r="H231" s="69">
        <v>1607091.27</v>
      </c>
      <c r="I231" s="48">
        <f t="shared" si="22"/>
        <v>1336575937.3900001</v>
      </c>
      <c r="J231" s="48">
        <f t="shared" si="21"/>
        <v>735417093.03000009</v>
      </c>
      <c r="K231" s="48">
        <v>293228392.22000003</v>
      </c>
      <c r="L231" s="50">
        <f t="shared" si="20"/>
        <v>894387236.58000004</v>
      </c>
      <c r="N231" s="45"/>
      <c r="O231" s="45"/>
      <c r="P231" s="45"/>
      <c r="Q231" s="45"/>
      <c r="R231" s="45"/>
      <c r="S231" s="45"/>
      <c r="T231" s="45"/>
      <c r="U231" s="45"/>
      <c r="V231" s="45"/>
      <c r="W231" s="45"/>
      <c r="X231" s="45"/>
    </row>
    <row r="232" spans="1:24" ht="14.25" customHeight="1" x14ac:dyDescent="0.3">
      <c r="A232" s="38">
        <v>45292</v>
      </c>
      <c r="B232" s="75">
        <v>1055644646.1900001</v>
      </c>
      <c r="C232" s="55">
        <v>627515343.59000003</v>
      </c>
      <c r="D232" s="55">
        <v>54477245.75</v>
      </c>
      <c r="E232" s="60">
        <v>150292948.43000001</v>
      </c>
      <c r="F232" s="59"/>
      <c r="G232" s="59"/>
      <c r="H232" s="60"/>
      <c r="I232" s="59">
        <f t="shared" si="22"/>
        <v>1464665741.0599999</v>
      </c>
      <c r="J232" s="40">
        <f t="shared" si="21"/>
        <v>784345391.61999989</v>
      </c>
      <c r="K232" s="59">
        <v>253979377.39000002</v>
      </c>
      <c r="L232" s="60">
        <f t="shared" si="20"/>
        <v>934299726.83000004</v>
      </c>
      <c r="N232" s="45"/>
      <c r="O232" s="45"/>
      <c r="P232" s="45"/>
      <c r="Q232" s="45"/>
      <c r="R232" s="45"/>
      <c r="S232" s="45"/>
      <c r="T232" s="45"/>
      <c r="U232" s="45"/>
      <c r="V232" s="45"/>
      <c r="W232" s="45"/>
      <c r="X232" s="45"/>
    </row>
    <row r="233" spans="1:24" ht="14.25" customHeight="1" x14ac:dyDescent="0.3">
      <c r="A233" s="38">
        <v>45323</v>
      </c>
      <c r="B233" s="54">
        <v>1083499781.25</v>
      </c>
      <c r="C233" s="55">
        <v>697304480.62</v>
      </c>
      <c r="D233" s="55">
        <v>18537656.5</v>
      </c>
      <c r="E233" s="56">
        <v>164142506.63</v>
      </c>
      <c r="F233" s="55"/>
      <c r="G233" s="55"/>
      <c r="H233" s="56"/>
      <c r="I233" s="55">
        <f t="shared" si="22"/>
        <v>1055644646.1900001</v>
      </c>
      <c r="J233" s="40">
        <f t="shared" si="21"/>
        <v>734820143.09000015</v>
      </c>
      <c r="K233" s="40">
        <f>289857.90017*1000</f>
        <v>289857900.16999996</v>
      </c>
      <c r="L233" s="56">
        <f t="shared" si="20"/>
        <v>610682403.26999986</v>
      </c>
      <c r="N233" s="45"/>
      <c r="O233" s="45"/>
      <c r="P233" s="45"/>
      <c r="Q233" s="45"/>
      <c r="R233" s="45"/>
      <c r="S233" s="45"/>
      <c r="T233" s="45"/>
      <c r="U233" s="45"/>
      <c r="V233" s="45"/>
      <c r="W233" s="45"/>
      <c r="X233" s="45"/>
    </row>
    <row r="234" spans="1:24" ht="14.25" customHeight="1" x14ac:dyDescent="0.3">
      <c r="A234" s="38">
        <v>45352</v>
      </c>
      <c r="B234" s="76">
        <v>1205847633.1800001</v>
      </c>
      <c r="C234" s="55">
        <v>729569347.20000005</v>
      </c>
      <c r="D234" s="55">
        <v>20252777.02</v>
      </c>
      <c r="E234" s="56">
        <v>181234092.16999999</v>
      </c>
      <c r="F234" s="55">
        <v>19507992.469999999</v>
      </c>
      <c r="G234" s="55">
        <v>9519837.6500000004</v>
      </c>
      <c r="H234" s="56">
        <v>1357079.86</v>
      </c>
      <c r="I234" s="55">
        <f t="shared" si="22"/>
        <v>1083499781.25</v>
      </c>
      <c r="J234" s="40">
        <f t="shared" si="21"/>
        <v>767903527.94000006</v>
      </c>
      <c r="K234" s="40">
        <v>286937972.08999997</v>
      </c>
      <c r="L234" s="56">
        <f t="shared" si="20"/>
        <v>602534225.39999986</v>
      </c>
      <c r="N234" s="45"/>
      <c r="O234" s="45"/>
      <c r="P234" s="45"/>
      <c r="Q234" s="45"/>
      <c r="R234" s="45"/>
      <c r="S234" s="45"/>
      <c r="T234" s="45"/>
      <c r="U234" s="45"/>
      <c r="V234" s="45"/>
      <c r="W234" s="45"/>
      <c r="X234" s="45"/>
    </row>
    <row r="235" spans="1:24" ht="14.25" customHeight="1" x14ac:dyDescent="0.3">
      <c r="A235" s="38">
        <v>45383</v>
      </c>
      <c r="B235" s="76">
        <v>1189532471.23</v>
      </c>
      <c r="C235" s="55">
        <v>730074153.50999999</v>
      </c>
      <c r="D235" s="55">
        <v>24617163.77</v>
      </c>
      <c r="E235" s="56">
        <v>160830419.13</v>
      </c>
      <c r="F235" s="55"/>
      <c r="G235" s="55"/>
      <c r="H235" s="56"/>
      <c r="I235" s="40">
        <f t="shared" si="22"/>
        <v>1225355625.6500001</v>
      </c>
      <c r="J235" s="40">
        <f t="shared" si="21"/>
        <v>622827245.28999996</v>
      </c>
      <c r="K235" s="40">
        <v>295471312.02999997</v>
      </c>
      <c r="L235" s="56">
        <f t="shared" si="20"/>
        <v>897999692.3900001</v>
      </c>
      <c r="N235" s="45"/>
      <c r="O235" s="45"/>
      <c r="P235" s="45"/>
      <c r="Q235" s="45"/>
      <c r="R235" s="45"/>
      <c r="S235" s="45"/>
      <c r="T235" s="45"/>
      <c r="U235" s="45"/>
      <c r="V235" s="45"/>
      <c r="W235" s="45"/>
      <c r="X235" s="45"/>
    </row>
    <row r="236" spans="1:24" ht="14.25" customHeight="1" x14ac:dyDescent="0.3">
      <c r="A236" s="38">
        <v>45413</v>
      </c>
      <c r="B236" s="55">
        <v>1182170739.22</v>
      </c>
      <c r="C236" s="55">
        <v>736396327.64999998</v>
      </c>
      <c r="D236" s="55">
        <v>20345312.690000001</v>
      </c>
      <c r="E236" s="56">
        <v>148710194.03</v>
      </c>
      <c r="F236" s="55"/>
      <c r="G236" s="55"/>
      <c r="H236" s="56"/>
      <c r="I236" s="40">
        <f t="shared" si="22"/>
        <v>1189532471.23</v>
      </c>
      <c r="J236" s="40">
        <f t="shared" si="21"/>
        <v>704760678.45000005</v>
      </c>
      <c r="K236" s="40">
        <v>313409698.38000011</v>
      </c>
      <c r="L236" s="56">
        <f t="shared" si="20"/>
        <v>798181491.16000009</v>
      </c>
      <c r="N236" s="45"/>
      <c r="O236" s="45"/>
      <c r="P236" s="45"/>
      <c r="Q236" s="45"/>
      <c r="R236" s="45"/>
      <c r="S236" s="45"/>
      <c r="T236" s="45"/>
      <c r="U236" s="45"/>
      <c r="V236" s="45"/>
      <c r="W236" s="45"/>
      <c r="X236" s="45"/>
    </row>
    <row r="237" spans="1:24" ht="14.25" customHeight="1" x14ac:dyDescent="0.3">
      <c r="A237" s="38">
        <v>45444</v>
      </c>
      <c r="B237" s="55">
        <v>1204584414.6099999</v>
      </c>
      <c r="C237" s="55">
        <v>730051691.69000006</v>
      </c>
      <c r="D237" s="55">
        <v>22488650.539999999</v>
      </c>
      <c r="E237" s="56">
        <v>152580072</v>
      </c>
      <c r="F237" s="55">
        <v>21968993.350000001</v>
      </c>
      <c r="G237" s="55">
        <v>11100305.93</v>
      </c>
      <c r="H237" s="56">
        <v>1261771.8700000001</v>
      </c>
      <c r="I237" s="40">
        <f t="shared" si="22"/>
        <v>1182170739.22</v>
      </c>
      <c r="J237" s="40">
        <f t="shared" si="21"/>
        <v>684548510.3900001</v>
      </c>
      <c r="K237" s="40">
        <v>263126058.16</v>
      </c>
      <c r="L237" s="56">
        <f t="shared" si="20"/>
        <v>760748286.98999989</v>
      </c>
      <c r="N237" s="45"/>
      <c r="O237" s="45"/>
      <c r="P237" s="45"/>
      <c r="Q237" s="45"/>
      <c r="R237" s="45"/>
      <c r="S237" s="45"/>
      <c r="T237" s="45"/>
      <c r="U237" s="45"/>
      <c r="V237" s="45"/>
      <c r="W237" s="45"/>
      <c r="X237" s="45"/>
    </row>
    <row r="238" spans="1:24" ht="14.25" customHeight="1" x14ac:dyDescent="0.3">
      <c r="A238" s="38">
        <v>45474</v>
      </c>
      <c r="B238" s="55">
        <v>1175181480.95</v>
      </c>
      <c r="C238" s="55">
        <v>675231615.52999997</v>
      </c>
      <c r="D238" s="55">
        <v>20119948.870000001</v>
      </c>
      <c r="E238" s="56">
        <v>149005852.02000001</v>
      </c>
      <c r="F238" s="55"/>
      <c r="G238" s="55"/>
      <c r="H238" s="56"/>
      <c r="I238" s="40">
        <f t="shared" si="22"/>
        <v>1226553407.9599998</v>
      </c>
      <c r="J238" s="40">
        <f t="shared" si="21"/>
        <v>697608615.71999991</v>
      </c>
      <c r="K238" s="40">
        <v>277393876.79000008</v>
      </c>
      <c r="L238" s="56">
        <f t="shared" si="20"/>
        <v>806338669.02999997</v>
      </c>
      <c r="N238" s="45"/>
      <c r="O238" s="45"/>
      <c r="P238" s="45"/>
      <c r="Q238" s="45"/>
      <c r="R238" s="45"/>
      <c r="S238" s="45"/>
      <c r="T238" s="45"/>
      <c r="U238" s="45"/>
      <c r="V238" s="45"/>
      <c r="W238" s="45"/>
      <c r="X238" s="45"/>
    </row>
    <row r="239" spans="1:24" ht="14.25" customHeight="1" x14ac:dyDescent="0.3">
      <c r="A239" s="38">
        <v>45505</v>
      </c>
      <c r="B239" s="55">
        <v>1112404900.4300001</v>
      </c>
      <c r="C239" s="55">
        <v>679272941.59000003</v>
      </c>
      <c r="D239" s="55">
        <v>27945574.09</v>
      </c>
      <c r="E239" s="56">
        <v>124816069.88</v>
      </c>
      <c r="F239" s="55"/>
      <c r="G239" s="55"/>
      <c r="H239" s="56"/>
      <c r="I239" s="40">
        <f t="shared" si="22"/>
        <v>1175181480.95</v>
      </c>
      <c r="J239" s="40">
        <f t="shared" si="21"/>
        <v>726035620.86000001</v>
      </c>
      <c r="K239" s="40">
        <v>289648335.11999995</v>
      </c>
      <c r="L239" s="56">
        <f t="shared" si="20"/>
        <v>738794195.21000004</v>
      </c>
      <c r="N239" s="45"/>
      <c r="O239" s="45"/>
      <c r="P239" s="45"/>
      <c r="Q239" s="45"/>
      <c r="R239" s="45"/>
      <c r="S239" s="45"/>
      <c r="T239" s="45"/>
      <c r="U239" s="45"/>
      <c r="V239" s="45"/>
      <c r="W239" s="45"/>
      <c r="X239" s="45"/>
    </row>
    <row r="240" spans="1:24" ht="14.25" customHeight="1" x14ac:dyDescent="0.3">
      <c r="A240" s="38">
        <v>45536</v>
      </c>
      <c r="B240" s="55">
        <v>1190838298.76</v>
      </c>
      <c r="C240" s="55">
        <v>751509758.23000002</v>
      </c>
      <c r="D240" s="55">
        <v>24776828.329999998</v>
      </c>
      <c r="E240" s="56">
        <v>159831997.38</v>
      </c>
      <c r="F240" s="55">
        <v>20423364.359999999</v>
      </c>
      <c r="G240" s="55">
        <v>9993731.9299999997</v>
      </c>
      <c r="H240" s="56">
        <v>1264583.48</v>
      </c>
      <c r="I240" s="40">
        <f t="shared" si="22"/>
        <v>1112404900.4300001</v>
      </c>
      <c r="J240" s="40">
        <f t="shared" si="21"/>
        <v>706357522.84000003</v>
      </c>
      <c r="K240" s="40">
        <v>322058436.25</v>
      </c>
      <c r="L240" s="56">
        <f t="shared" si="20"/>
        <v>728105813.84000003</v>
      </c>
      <c r="N240" s="45"/>
      <c r="O240" s="45"/>
      <c r="P240" s="45"/>
      <c r="Q240" s="45"/>
      <c r="R240" s="45"/>
      <c r="S240" s="45"/>
      <c r="T240" s="45"/>
      <c r="U240" s="45"/>
      <c r="V240" s="45"/>
      <c r="W240" s="45"/>
      <c r="X240" s="45"/>
    </row>
    <row r="241" spans="1:24" ht="14.25" customHeight="1" x14ac:dyDescent="0.3">
      <c r="A241" s="38">
        <v>45566</v>
      </c>
      <c r="B241" s="55">
        <v>1317041466.48</v>
      </c>
      <c r="C241" s="55">
        <v>848674183.50999999</v>
      </c>
      <c r="D241" s="55">
        <v>23053911.579999998</v>
      </c>
      <c r="E241" s="56">
        <v>178413244.24000001</v>
      </c>
      <c r="F241" s="55"/>
      <c r="G241" s="55"/>
      <c r="H241" s="56"/>
      <c r="I241" s="40">
        <f t="shared" si="22"/>
        <v>1211261663.1199999</v>
      </c>
      <c r="J241" s="40">
        <f t="shared" si="21"/>
        <v>623096259.29999995</v>
      </c>
      <c r="K241" s="40">
        <v>353454648.45999998</v>
      </c>
      <c r="L241" s="56">
        <f t="shared" si="20"/>
        <v>941620052.27999997</v>
      </c>
      <c r="N241" s="45"/>
      <c r="O241" s="45"/>
      <c r="P241" s="45"/>
      <c r="Q241" s="45"/>
      <c r="R241" s="45"/>
      <c r="S241" s="45"/>
      <c r="T241" s="45"/>
      <c r="U241" s="45"/>
      <c r="V241" s="45"/>
      <c r="W241" s="45"/>
      <c r="X241" s="45"/>
    </row>
    <row r="242" spans="1:24" ht="14.25" customHeight="1" x14ac:dyDescent="0.3">
      <c r="A242" s="38">
        <v>45597</v>
      </c>
      <c r="B242" s="55">
        <v>1333237342.0899999</v>
      </c>
      <c r="C242" s="55">
        <v>798795725.03999996</v>
      </c>
      <c r="D242" s="55">
        <v>22684989.059999999</v>
      </c>
      <c r="E242" s="56">
        <v>168029754.75999999</v>
      </c>
      <c r="F242" s="55"/>
      <c r="G242" s="55"/>
      <c r="H242" s="56"/>
      <c r="I242" s="40">
        <f t="shared" si="22"/>
        <v>1317041466.48</v>
      </c>
      <c r="J242" s="40">
        <f t="shared" si="21"/>
        <v>699347763.21000004</v>
      </c>
      <c r="K242" s="40">
        <v>318451158.25</v>
      </c>
      <c r="L242" s="56">
        <f t="shared" si="20"/>
        <v>936144861.51999998</v>
      </c>
      <c r="N242" s="45"/>
      <c r="O242" s="45"/>
      <c r="P242" s="45"/>
      <c r="Q242" s="45"/>
      <c r="R242" s="45"/>
      <c r="S242" s="45"/>
      <c r="T242" s="45"/>
      <c r="U242" s="45"/>
      <c r="V242" s="45"/>
      <c r="W242" s="45"/>
      <c r="X242" s="45"/>
    </row>
    <row r="243" spans="1:24" ht="14.25" customHeight="1" x14ac:dyDescent="0.3">
      <c r="A243" s="77">
        <v>45627</v>
      </c>
      <c r="B243" s="67">
        <v>1613344894.29</v>
      </c>
      <c r="C243" s="68">
        <v>840680616.01999998</v>
      </c>
      <c r="D243" s="68">
        <v>29847610.699999999</v>
      </c>
      <c r="E243" s="69">
        <v>142818387</v>
      </c>
      <c r="F243" s="68">
        <v>31731831.48</v>
      </c>
      <c r="G243" s="68">
        <v>11561568.33</v>
      </c>
      <c r="H243" s="69">
        <v>1417111.2</v>
      </c>
      <c r="I243" s="47">
        <f t="shared" si="22"/>
        <v>1333237342.0899999</v>
      </c>
      <c r="J243" s="48">
        <f t="shared" si="21"/>
        <v>747037093.50999999</v>
      </c>
      <c r="K243" s="48">
        <v>345553470.98999995</v>
      </c>
      <c r="L243" s="69">
        <f t="shared" si="20"/>
        <v>931753719.56999993</v>
      </c>
      <c r="N243" s="45"/>
      <c r="O243" s="45"/>
      <c r="P243" s="45"/>
      <c r="Q243" s="45"/>
      <c r="R243" s="45"/>
      <c r="S243" s="45"/>
      <c r="T243" s="45"/>
      <c r="U243" s="45"/>
      <c r="V243" s="45"/>
      <c r="W243" s="45"/>
      <c r="X243" s="45"/>
    </row>
    <row r="244" spans="1:24" ht="14.25" customHeight="1" x14ac:dyDescent="0.3">
      <c r="A244" s="38">
        <v>45658</v>
      </c>
      <c r="B244" s="75">
        <v>1214792241</v>
      </c>
      <c r="C244" s="59">
        <v>745111981</v>
      </c>
      <c r="D244" s="59">
        <v>58150850</v>
      </c>
      <c r="E244" s="60">
        <v>187837619</v>
      </c>
      <c r="F244" s="59"/>
      <c r="G244" s="59"/>
      <c r="H244" s="60"/>
      <c r="I244" s="62">
        <f t="shared" si="22"/>
        <v>1645076725.77</v>
      </c>
      <c r="J244" s="62">
        <f t="shared" si="21"/>
        <v>815605704.97000003</v>
      </c>
      <c r="K244" s="62">
        <v>279476838.49000001</v>
      </c>
      <c r="L244" s="60">
        <f t="shared" si="20"/>
        <v>1108947859.29</v>
      </c>
      <c r="N244" s="45"/>
      <c r="O244" s="45"/>
      <c r="P244" s="45"/>
      <c r="Q244" s="45"/>
      <c r="R244" s="45"/>
      <c r="S244" s="45"/>
      <c r="T244" s="45"/>
      <c r="U244" s="45"/>
      <c r="V244" s="45"/>
      <c r="W244" s="45"/>
      <c r="X244" s="45"/>
    </row>
    <row r="245" spans="1:24" ht="14.25" customHeight="1" x14ac:dyDescent="0.3">
      <c r="A245" s="38">
        <v>45689</v>
      </c>
      <c r="B245" s="76">
        <v>1191069442.3499999</v>
      </c>
      <c r="C245" s="55">
        <v>859247510.29999995</v>
      </c>
      <c r="D245" s="55">
        <v>21628426.949999999</v>
      </c>
      <c r="E245" s="56">
        <v>176276012.91</v>
      </c>
      <c r="F245" s="55"/>
      <c r="G245" s="55"/>
      <c r="H245" s="56"/>
      <c r="I245" s="40">
        <f t="shared" si="22"/>
        <v>1214792241</v>
      </c>
      <c r="J245" s="40">
        <f t="shared" si="21"/>
        <v>752313367.30999982</v>
      </c>
      <c r="K245" s="40">
        <v>381164308.35000002</v>
      </c>
      <c r="L245" s="56">
        <f t="shared" si="20"/>
        <v>843643182.0400002</v>
      </c>
      <c r="N245" s="45"/>
      <c r="O245" s="45"/>
      <c r="P245" s="45"/>
      <c r="Q245" s="45"/>
      <c r="R245" s="45"/>
      <c r="S245" s="45"/>
      <c r="T245" s="45"/>
      <c r="U245" s="45"/>
      <c r="V245" s="45"/>
      <c r="W245" s="45"/>
      <c r="X245" s="45"/>
    </row>
    <row r="246" spans="1:24" ht="14.25" customHeight="1" x14ac:dyDescent="0.3">
      <c r="A246" s="38">
        <v>45717</v>
      </c>
      <c r="B246" s="76">
        <v>1385200957.6800001</v>
      </c>
      <c r="C246" s="55">
        <v>941360626.12</v>
      </c>
      <c r="D246" s="55">
        <v>28080372.379999999</v>
      </c>
      <c r="E246" s="56">
        <v>220994546.65000001</v>
      </c>
      <c r="F246" s="55">
        <v>21880887.829999998</v>
      </c>
      <c r="G246" s="55">
        <v>10553328.310000001</v>
      </c>
      <c r="H246" s="56">
        <v>1366431.8</v>
      </c>
      <c r="I246" s="40">
        <f t="shared" si="22"/>
        <v>1191069442.3499999</v>
      </c>
      <c r="J246" s="40">
        <f t="shared" si="21"/>
        <v>827548998.01999998</v>
      </c>
      <c r="K246" s="40">
        <v>364241272.48999995</v>
      </c>
      <c r="L246" s="56">
        <f t="shared" si="20"/>
        <v>727761716.81999993</v>
      </c>
      <c r="N246" s="45"/>
      <c r="O246" s="45"/>
      <c r="P246" s="45"/>
      <c r="Q246" s="45"/>
      <c r="R246" s="45"/>
      <c r="S246" s="45"/>
      <c r="T246" s="45"/>
      <c r="U246" s="45"/>
      <c r="V246" s="45"/>
      <c r="W246" s="45"/>
      <c r="X246" s="45"/>
    </row>
    <row r="247" spans="1:24" ht="14.25" customHeight="1" x14ac:dyDescent="0.3">
      <c r="A247" s="38">
        <v>45748</v>
      </c>
      <c r="B247" s="76">
        <v>1287051852.99</v>
      </c>
      <c r="C247" s="55">
        <v>906080154.97000003</v>
      </c>
      <c r="D247" s="55">
        <v>27290998.949999999</v>
      </c>
      <c r="E247" s="56">
        <v>202715254.88</v>
      </c>
      <c r="F247" s="55"/>
      <c r="G247" s="55"/>
      <c r="H247" s="56"/>
      <c r="I247" s="40">
        <f t="shared" si="22"/>
        <v>1407081845.51</v>
      </c>
      <c r="J247" s="40">
        <f t="shared" si="21"/>
        <v>711921947.96000004</v>
      </c>
      <c r="K247" s="40">
        <v>413871772.47000003</v>
      </c>
      <c r="L247" s="56">
        <f t="shared" si="20"/>
        <v>1109031670.02</v>
      </c>
      <c r="N247" s="45"/>
      <c r="O247" s="45"/>
      <c r="P247" s="45"/>
      <c r="Q247" s="45"/>
      <c r="R247" s="45"/>
      <c r="S247" s="45"/>
      <c r="T247" s="45"/>
      <c r="U247" s="45"/>
      <c r="V247" s="45"/>
      <c r="W247" s="45"/>
      <c r="X247" s="45"/>
    </row>
    <row r="248" spans="1:24" ht="14.25" customHeight="1" x14ac:dyDescent="0.3">
      <c r="A248" s="38">
        <v>45778</v>
      </c>
      <c r="B248" s="76">
        <v>1321034799.5999999</v>
      </c>
      <c r="C248" s="55">
        <v>880086795.95000005</v>
      </c>
      <c r="D248" s="55">
        <v>22391790.809999999</v>
      </c>
      <c r="E248" s="56">
        <v>219394387.75999999</v>
      </c>
      <c r="F248" s="55"/>
      <c r="G248" s="55"/>
      <c r="H248" s="56"/>
      <c r="I248" s="40">
        <f t="shared" si="22"/>
        <v>1287051852.99</v>
      </c>
      <c r="J248" s="40">
        <f t="shared" si="21"/>
        <v>886080808.19000006</v>
      </c>
      <c r="K248" s="40">
        <v>369199667.32999998</v>
      </c>
      <c r="L248" s="56">
        <f t="shared" si="20"/>
        <v>770170712.12999988</v>
      </c>
      <c r="N248" s="45"/>
      <c r="O248" s="45"/>
      <c r="P248" s="45"/>
      <c r="Q248" s="45"/>
      <c r="R248" s="45"/>
      <c r="S248" s="45"/>
      <c r="T248" s="45"/>
      <c r="U248" s="45"/>
      <c r="V248" s="45"/>
      <c r="W248" s="45"/>
      <c r="X248" s="45"/>
    </row>
    <row r="249" spans="1:24" ht="14.25" customHeight="1" x14ac:dyDescent="0.3">
      <c r="A249" s="38">
        <v>45809</v>
      </c>
      <c r="B249" s="76">
        <v>1382839705</v>
      </c>
      <c r="C249" s="55">
        <v>893943394</v>
      </c>
      <c r="D249" s="55">
        <v>29281810</v>
      </c>
      <c r="E249" s="56">
        <v>209769448</v>
      </c>
      <c r="F249" s="55">
        <v>27953317</v>
      </c>
      <c r="G249" s="55">
        <v>11981824</v>
      </c>
      <c r="H249" s="56">
        <v>1253573</v>
      </c>
      <c r="I249" s="40">
        <f t="shared" si="22"/>
        <v>1321034799.5999999</v>
      </c>
      <c r="J249" s="40">
        <f t="shared" si="21"/>
        <v>895790335.39999998</v>
      </c>
      <c r="K249" s="40">
        <v>368983811.26999998</v>
      </c>
      <c r="L249" s="56">
        <f t="shared" si="20"/>
        <v>794228275.46999991</v>
      </c>
      <c r="N249" s="45"/>
      <c r="O249" s="45"/>
      <c r="P249" s="45"/>
      <c r="Q249" s="45"/>
      <c r="R249" s="45"/>
      <c r="S249" s="45"/>
      <c r="T249" s="45"/>
      <c r="U249" s="45"/>
      <c r="V249" s="45"/>
      <c r="W249" s="45"/>
      <c r="X249" s="45"/>
    </row>
    <row r="250" spans="1:24" ht="14.25" customHeight="1" x14ac:dyDescent="0.3">
      <c r="A250" s="38">
        <v>45839</v>
      </c>
      <c r="B250" s="76">
        <v>1345522620.52</v>
      </c>
      <c r="C250" s="55">
        <v>758275283.52999997</v>
      </c>
      <c r="D250" s="55">
        <v>27939293.579999998</v>
      </c>
      <c r="E250" s="56">
        <v>162046245.91999999</v>
      </c>
      <c r="F250" s="55"/>
      <c r="G250" s="55"/>
      <c r="H250" s="56"/>
      <c r="I250" s="40">
        <f t="shared" si="22"/>
        <v>1410793022</v>
      </c>
      <c r="J250" s="40">
        <f t="shared" si="21"/>
        <v>900367497.04000008</v>
      </c>
      <c r="K250" s="40">
        <v>256092954.64000008</v>
      </c>
      <c r="L250" s="56">
        <f t="shared" si="20"/>
        <v>766518479.60000002</v>
      </c>
      <c r="N250" s="45"/>
      <c r="O250" s="45"/>
      <c r="P250" s="45"/>
      <c r="Q250" s="45"/>
      <c r="R250" s="45"/>
      <c r="S250" s="45"/>
      <c r="T250" s="45"/>
      <c r="U250" s="45"/>
      <c r="V250" s="45"/>
      <c r="W250" s="45"/>
      <c r="X250" s="45"/>
    </row>
    <row r="251" spans="1:24" ht="14.25" customHeight="1" x14ac:dyDescent="0.3">
      <c r="A251" s="38">
        <v>45870</v>
      </c>
      <c r="B251" s="76">
        <v>1326577545.8800001</v>
      </c>
      <c r="C251" s="55">
        <v>702833243.88999999</v>
      </c>
      <c r="D251" s="55">
        <v>22076924.800000001</v>
      </c>
      <c r="E251" s="56">
        <v>145701582.69</v>
      </c>
      <c r="F251" s="55"/>
      <c r="G251" s="55"/>
      <c r="H251" s="56"/>
      <c r="I251" s="40">
        <f t="shared" si="22"/>
        <v>1345522620.52</v>
      </c>
      <c r="J251" s="40">
        <f t="shared" si="21"/>
        <v>850479801.5</v>
      </c>
      <c r="K251" s="40">
        <v>128341931.93000002</v>
      </c>
      <c r="L251" s="56">
        <f t="shared" si="20"/>
        <v>623384750.95000005</v>
      </c>
      <c r="N251" s="45"/>
      <c r="O251" s="45"/>
      <c r="P251" s="45"/>
      <c r="Q251" s="45"/>
      <c r="R251" s="45"/>
      <c r="S251" s="45"/>
      <c r="T251" s="45"/>
      <c r="U251" s="45"/>
      <c r="V251" s="45"/>
      <c r="W251" s="45"/>
      <c r="X251" s="45"/>
    </row>
    <row r="252" spans="1:24" ht="14.25" customHeight="1" x14ac:dyDescent="0.3">
      <c r="A252" s="38">
        <v>45901</v>
      </c>
      <c r="B252" s="76">
        <v>1492165629.95</v>
      </c>
      <c r="C252" s="55">
        <v>786014512.38</v>
      </c>
      <c r="D252" s="55">
        <v>22161261.989999998</v>
      </c>
      <c r="E252" s="56">
        <v>148271918.27000001</v>
      </c>
      <c r="F252" s="55">
        <v>21879188.43</v>
      </c>
      <c r="G252" s="55">
        <v>10102507.51</v>
      </c>
      <c r="H252" s="56">
        <v>1403689.82</v>
      </c>
      <c r="I252" s="40">
        <f t="shared" si="22"/>
        <v>1326577545.8800001</v>
      </c>
      <c r="J252" s="40">
        <f t="shared" si="21"/>
        <v>818280898.33999991</v>
      </c>
      <c r="K252" s="40">
        <v>159960410.49999997</v>
      </c>
      <c r="L252" s="56">
        <f t="shared" si="20"/>
        <v>668257058.0400002</v>
      </c>
      <c r="N252" s="45"/>
      <c r="O252" s="45"/>
      <c r="P252" s="45"/>
      <c r="Q252" s="45"/>
      <c r="R252" s="45"/>
      <c r="S252" s="45"/>
      <c r="T252" s="45"/>
      <c r="U252" s="45"/>
      <c r="V252" s="45"/>
      <c r="W252" s="45"/>
      <c r="X252" s="45"/>
    </row>
    <row r="253" spans="1:24" ht="14.25" customHeight="1" x14ac:dyDescent="0.3">
      <c r="A253" s="38">
        <v>45931</v>
      </c>
      <c r="B253" s="76">
        <v>1593823189.78</v>
      </c>
      <c r="C253" s="55">
        <v>857720045.30999994</v>
      </c>
      <c r="D253" s="55">
        <v>26515265.190000001</v>
      </c>
      <c r="E253" s="56">
        <v>179056965.91</v>
      </c>
      <c r="F253" s="55"/>
      <c r="G253" s="55"/>
      <c r="H253" s="56"/>
      <c r="I253" s="40">
        <f t="shared" si="22"/>
        <v>1514044818.3800001</v>
      </c>
      <c r="J253" s="40">
        <f t="shared" si="21"/>
        <v>719853695.5</v>
      </c>
      <c r="K253" s="40">
        <v>201827036.79000005</v>
      </c>
      <c r="L253" s="56">
        <f t="shared" si="20"/>
        <v>996018159.6700002</v>
      </c>
      <c r="N253" s="45"/>
      <c r="O253" s="45"/>
      <c r="P253" s="45"/>
      <c r="Q253" s="45"/>
      <c r="R253" s="45"/>
      <c r="S253" s="45"/>
      <c r="T253" s="45"/>
      <c r="U253" s="45"/>
      <c r="V253" s="45"/>
      <c r="W253" s="45"/>
      <c r="X253" s="45"/>
    </row>
    <row r="254" spans="1:24" ht="14.25" customHeight="1" x14ac:dyDescent="0.3">
      <c r="A254" s="38">
        <v>45962</v>
      </c>
      <c r="B254" s="76">
        <v>1591820871.6400001</v>
      </c>
      <c r="C254" s="55">
        <v>847824039.87</v>
      </c>
      <c r="D254" s="55">
        <v>27824168.059999999</v>
      </c>
      <c r="E254" s="56">
        <v>207226356.65000001</v>
      </c>
      <c r="F254" s="55"/>
      <c r="G254" s="55"/>
      <c r="H254" s="56"/>
      <c r="I254" s="40">
        <f t="shared" si="22"/>
        <v>1593823189.78</v>
      </c>
      <c r="J254" s="40">
        <f t="shared" si="21"/>
        <v>693820451.65999997</v>
      </c>
      <c r="K254" s="40">
        <v>152410898.03</v>
      </c>
      <c r="L254" s="56">
        <f t="shared" si="20"/>
        <v>1052413636.15</v>
      </c>
      <c r="N254" s="45"/>
      <c r="O254" s="45"/>
      <c r="P254" s="45"/>
      <c r="Q254" s="45"/>
      <c r="R254" s="45"/>
      <c r="S254" s="45"/>
      <c r="T254" s="45"/>
      <c r="U254" s="45"/>
      <c r="V254" s="45"/>
      <c r="W254" s="45"/>
      <c r="X254" s="45"/>
    </row>
    <row r="255" spans="1:24" ht="14.25" customHeight="1" x14ac:dyDescent="0.3">
      <c r="A255" s="46">
        <v>45992</v>
      </c>
      <c r="B255" s="78">
        <v>1737228443.3099999</v>
      </c>
      <c r="C255" s="68">
        <v>903623906.83000004</v>
      </c>
      <c r="D255" s="68">
        <v>31487015.850000001</v>
      </c>
      <c r="E255" s="69">
        <v>194307333.83000001</v>
      </c>
      <c r="F255" s="68">
        <v>28171616.370000001</v>
      </c>
      <c r="G255" s="68">
        <v>12912390.189999999</v>
      </c>
      <c r="H255" s="69">
        <v>1772238.02</v>
      </c>
      <c r="I255" s="48">
        <f t="shared" si="22"/>
        <v>1591820871.6400001</v>
      </c>
      <c r="J255" s="48">
        <f t="shared" si="21"/>
        <v>790284294.82999992</v>
      </c>
      <c r="K255" s="48">
        <v>180924120.79999998</v>
      </c>
      <c r="L255" s="69">
        <f t="shared" si="20"/>
        <v>982460697.61000013</v>
      </c>
      <c r="N255" s="45"/>
      <c r="O255" s="45"/>
      <c r="P255" s="45"/>
      <c r="Q255" s="45"/>
      <c r="R255" s="45"/>
      <c r="S255" s="45"/>
      <c r="T255" s="45"/>
      <c r="U255" s="45"/>
      <c r="V255" s="45"/>
      <c r="W255" s="45"/>
      <c r="X255" s="45"/>
    </row>
    <row r="256" spans="1:24" ht="14.25" customHeight="1" x14ac:dyDescent="0.3">
      <c r="A256" s="38">
        <v>46023</v>
      </c>
      <c r="B256" s="75">
        <v>1382362354.5699999</v>
      </c>
      <c r="C256" s="59">
        <v>664040727.94000006</v>
      </c>
      <c r="D256" s="59">
        <v>49133085.140000001</v>
      </c>
      <c r="E256" s="60">
        <v>160772299.47999999</v>
      </c>
      <c r="F256" s="59"/>
      <c r="G256" s="59"/>
      <c r="H256" s="60"/>
      <c r="I256" s="62">
        <f t="shared" si="22"/>
        <v>1765400059.6799998</v>
      </c>
      <c r="J256" s="62">
        <f t="shared" si="21"/>
        <v>858065267.99000001</v>
      </c>
      <c r="K256" s="62">
        <v>164737630.99000001</v>
      </c>
      <c r="L256" s="60">
        <f t="shared" si="20"/>
        <v>1072072422.6799998</v>
      </c>
      <c r="N256" s="45"/>
      <c r="O256" s="45"/>
      <c r="P256" s="45"/>
      <c r="Q256" s="45"/>
      <c r="R256" s="45"/>
      <c r="S256" s="45"/>
      <c r="T256" s="45"/>
      <c r="U256" s="45"/>
      <c r="V256" s="45"/>
      <c r="W256" s="45"/>
      <c r="X256" s="45"/>
    </row>
    <row r="257" spans="1:24" ht="14.25" customHeight="1" x14ac:dyDescent="0.3">
      <c r="A257" s="38">
        <v>46054</v>
      </c>
      <c r="B257" s="76">
        <v>1367372677.78</v>
      </c>
      <c r="C257" s="55">
        <v>769332230.92999995</v>
      </c>
      <c r="D257" s="55">
        <v>20575912</v>
      </c>
      <c r="E257" s="56">
        <v>206905177.03999999</v>
      </c>
      <c r="F257" s="55"/>
      <c r="G257" s="55"/>
      <c r="H257" s="56"/>
      <c r="I257" s="40">
        <f t="shared" si="22"/>
        <v>1382362354.5699999</v>
      </c>
      <c r="J257" s="40">
        <f t="shared" si="21"/>
        <v>811748270.69000006</v>
      </c>
      <c r="K257" s="40">
        <v>171185952.50999999</v>
      </c>
      <c r="L257" s="56">
        <f>I257-J257+K257</f>
        <v>741800036.38999987</v>
      </c>
      <c r="N257" s="45"/>
      <c r="O257" s="45"/>
      <c r="P257" s="45"/>
      <c r="Q257" s="45"/>
      <c r="R257" s="45"/>
      <c r="S257" s="45"/>
      <c r="T257" s="45"/>
      <c r="U257" s="45"/>
      <c r="V257" s="45"/>
      <c r="W257" s="45"/>
      <c r="X257" s="45"/>
    </row>
    <row r="258" spans="1:24" ht="14.25" customHeight="1" x14ac:dyDescent="0.3">
      <c r="A258" s="38">
        <v>46082</v>
      </c>
      <c r="B258" s="76"/>
      <c r="C258" s="55"/>
      <c r="D258" s="55"/>
      <c r="E258" s="56"/>
      <c r="F258" s="55"/>
      <c r="G258" s="55"/>
      <c r="H258" s="56"/>
      <c r="I258" s="40">
        <f t="shared" si="22"/>
        <v>1367372677.78</v>
      </c>
      <c r="J258" s="40">
        <f t="shared" si="21"/>
        <v>820955787.34000003</v>
      </c>
      <c r="K258" s="40">
        <v>179971233.31999996</v>
      </c>
      <c r="L258" s="56">
        <f>I258-J258+K258</f>
        <v>726388123.75999987</v>
      </c>
      <c r="N258" s="45"/>
      <c r="O258" s="45"/>
      <c r="P258" s="45"/>
      <c r="Q258" s="45"/>
      <c r="R258" s="45"/>
      <c r="S258" s="45"/>
      <c r="T258" s="45"/>
      <c r="U258" s="45"/>
      <c r="V258" s="45"/>
      <c r="W258" s="45"/>
      <c r="X258" s="45"/>
    </row>
    <row r="259" spans="1:24" ht="14.25" customHeight="1" x14ac:dyDescent="0.3">
      <c r="A259" s="38">
        <v>46113</v>
      </c>
      <c r="B259" s="76"/>
      <c r="C259" s="55"/>
      <c r="D259" s="55"/>
      <c r="E259" s="56"/>
      <c r="F259" s="55"/>
      <c r="G259" s="55"/>
      <c r="H259" s="56"/>
      <c r="I259" s="40"/>
      <c r="J259" s="40"/>
      <c r="K259" s="40"/>
      <c r="L259" s="56"/>
      <c r="N259" s="45"/>
      <c r="O259" s="45"/>
      <c r="P259" s="45"/>
      <c r="Q259" s="45"/>
      <c r="R259" s="45"/>
      <c r="S259" s="45"/>
      <c r="T259" s="45"/>
      <c r="U259" s="45"/>
      <c r="V259" s="45"/>
      <c r="W259" s="45"/>
      <c r="X259" s="45"/>
    </row>
    <row r="260" spans="1:24" ht="14.25" customHeight="1" x14ac:dyDescent="0.3">
      <c r="A260" s="38">
        <v>46143</v>
      </c>
      <c r="B260" s="76"/>
      <c r="C260" s="55"/>
      <c r="D260" s="55"/>
      <c r="E260" s="56"/>
      <c r="F260" s="55"/>
      <c r="G260" s="55"/>
      <c r="H260" s="56"/>
      <c r="I260" s="40"/>
      <c r="J260" s="40"/>
      <c r="K260" s="40"/>
      <c r="L260" s="56"/>
      <c r="N260" s="45"/>
      <c r="O260" s="45"/>
      <c r="P260" s="45"/>
      <c r="Q260" s="45"/>
      <c r="R260" s="45"/>
      <c r="S260" s="45"/>
      <c r="T260" s="45"/>
      <c r="U260" s="45"/>
      <c r="V260" s="45"/>
      <c r="W260" s="45"/>
      <c r="X260" s="45"/>
    </row>
    <row r="261" spans="1:24" ht="14.25" customHeight="1" x14ac:dyDescent="0.3">
      <c r="A261" s="38">
        <v>46174</v>
      </c>
      <c r="B261" s="76"/>
      <c r="C261" s="55"/>
      <c r="D261" s="55"/>
      <c r="E261" s="56"/>
      <c r="F261" s="55"/>
      <c r="G261" s="55"/>
      <c r="H261" s="56"/>
      <c r="I261" s="40"/>
      <c r="J261" s="40"/>
      <c r="K261" s="40"/>
      <c r="L261" s="56"/>
      <c r="N261" s="45"/>
      <c r="O261" s="45"/>
      <c r="P261" s="45"/>
      <c r="Q261" s="45"/>
      <c r="R261" s="45"/>
      <c r="S261" s="45"/>
      <c r="T261" s="45"/>
      <c r="U261" s="45"/>
      <c r="V261" s="45"/>
      <c r="W261" s="45"/>
      <c r="X261" s="45"/>
    </row>
    <row r="262" spans="1:24" ht="14.25" customHeight="1" x14ac:dyDescent="0.3">
      <c r="A262" s="38">
        <v>46204</v>
      </c>
      <c r="B262" s="76"/>
      <c r="C262" s="55"/>
      <c r="D262" s="55"/>
      <c r="E262" s="56"/>
      <c r="F262" s="55"/>
      <c r="G262" s="55"/>
      <c r="H262" s="56"/>
      <c r="I262" s="40"/>
      <c r="J262" s="40"/>
      <c r="K262" s="40"/>
      <c r="L262" s="56"/>
      <c r="N262" s="45"/>
      <c r="O262" s="45"/>
      <c r="P262" s="45"/>
      <c r="Q262" s="45"/>
      <c r="R262" s="45"/>
      <c r="S262" s="45"/>
      <c r="T262" s="45"/>
      <c r="U262" s="45"/>
      <c r="V262" s="45"/>
      <c r="W262" s="45"/>
      <c r="X262" s="45"/>
    </row>
    <row r="263" spans="1:24" ht="14.25" customHeight="1" x14ac:dyDescent="0.3">
      <c r="A263" s="38">
        <v>46235</v>
      </c>
      <c r="B263" s="76"/>
      <c r="C263" s="55"/>
      <c r="D263" s="55"/>
      <c r="E263" s="56"/>
      <c r="F263" s="55"/>
      <c r="G263" s="55"/>
      <c r="H263" s="56"/>
      <c r="I263" s="40"/>
      <c r="J263" s="40"/>
      <c r="K263" s="40"/>
      <c r="L263" s="56"/>
      <c r="N263" s="45"/>
      <c r="O263" s="45"/>
      <c r="P263" s="45"/>
      <c r="Q263" s="45"/>
      <c r="R263" s="45"/>
      <c r="S263" s="45"/>
      <c r="T263" s="45"/>
      <c r="U263" s="45"/>
      <c r="V263" s="45"/>
      <c r="W263" s="45"/>
      <c r="X263" s="45"/>
    </row>
    <row r="264" spans="1:24" ht="14.25" customHeight="1" x14ac:dyDescent="0.3">
      <c r="A264" s="38">
        <v>46266</v>
      </c>
      <c r="B264" s="76"/>
      <c r="C264" s="55"/>
      <c r="D264" s="55"/>
      <c r="E264" s="56"/>
      <c r="F264" s="55"/>
      <c r="G264" s="55"/>
      <c r="H264" s="56"/>
      <c r="I264" s="40"/>
      <c r="J264" s="40"/>
      <c r="K264" s="40"/>
      <c r="L264" s="56"/>
      <c r="N264" s="45"/>
      <c r="O264" s="45"/>
      <c r="P264" s="45"/>
      <c r="Q264" s="45"/>
      <c r="R264" s="45"/>
      <c r="S264" s="45"/>
      <c r="T264" s="45"/>
      <c r="U264" s="45"/>
      <c r="V264" s="45"/>
      <c r="W264" s="45"/>
      <c r="X264" s="45"/>
    </row>
    <row r="265" spans="1:24" ht="14.25" customHeight="1" x14ac:dyDescent="0.3">
      <c r="A265" s="38">
        <v>46296</v>
      </c>
      <c r="B265" s="76"/>
      <c r="C265" s="55"/>
      <c r="D265" s="55"/>
      <c r="E265" s="56"/>
      <c r="F265" s="55"/>
      <c r="G265" s="55"/>
      <c r="H265" s="56"/>
      <c r="I265" s="40"/>
      <c r="J265" s="40"/>
      <c r="K265" s="40"/>
      <c r="L265" s="56"/>
      <c r="N265" s="45"/>
      <c r="O265" s="45"/>
      <c r="P265" s="45"/>
      <c r="Q265" s="45"/>
      <c r="R265" s="45"/>
      <c r="S265" s="45"/>
      <c r="T265" s="45"/>
      <c r="U265" s="45"/>
      <c r="V265" s="45"/>
      <c r="W265" s="45"/>
      <c r="X265" s="45"/>
    </row>
    <row r="266" spans="1:24" ht="14.25" customHeight="1" x14ac:dyDescent="0.3">
      <c r="A266" s="38">
        <v>46327</v>
      </c>
      <c r="B266" s="76"/>
      <c r="C266" s="55"/>
      <c r="D266" s="55"/>
      <c r="E266" s="56"/>
      <c r="F266" s="55"/>
      <c r="G266" s="55"/>
      <c r="H266" s="56"/>
      <c r="I266" s="40"/>
      <c r="J266" s="40"/>
      <c r="K266" s="40"/>
      <c r="L266" s="56"/>
      <c r="N266" s="45"/>
      <c r="O266" s="45"/>
      <c r="P266" s="45"/>
      <c r="Q266" s="45"/>
      <c r="R266" s="45"/>
      <c r="S266" s="45"/>
      <c r="T266" s="45"/>
      <c r="U266" s="45"/>
      <c r="V266" s="45"/>
      <c r="W266" s="45"/>
      <c r="X266" s="45"/>
    </row>
    <row r="267" spans="1:24" ht="14.25" customHeight="1" x14ac:dyDescent="0.3">
      <c r="A267" s="46">
        <v>46357</v>
      </c>
      <c r="B267" s="78"/>
      <c r="C267" s="68"/>
      <c r="D267" s="68"/>
      <c r="E267" s="69"/>
      <c r="F267" s="68"/>
      <c r="G267" s="68"/>
      <c r="H267" s="69"/>
      <c r="I267" s="48"/>
      <c r="J267" s="48"/>
      <c r="K267" s="48"/>
      <c r="L267" s="69"/>
      <c r="N267" s="45"/>
      <c r="O267" s="45"/>
      <c r="P267" s="45"/>
      <c r="Q267" s="45"/>
      <c r="R267" s="45"/>
      <c r="S267" s="45"/>
      <c r="T267" s="45"/>
      <c r="U267" s="45"/>
      <c r="V267" s="45"/>
      <c r="W267" s="45"/>
      <c r="X267" s="45"/>
    </row>
    <row r="268" spans="1:24" ht="14.25" customHeight="1" thickBot="1" x14ac:dyDescent="0.35">
      <c r="A268" s="38"/>
      <c r="B268" s="79"/>
      <c r="N268" s="45"/>
      <c r="O268" s="45"/>
      <c r="P268" s="45"/>
      <c r="Q268" s="45"/>
      <c r="R268" s="45"/>
      <c r="S268" s="45"/>
      <c r="T268" s="45"/>
      <c r="U268" s="45"/>
      <c r="V268" s="45"/>
      <c r="W268" s="45"/>
      <c r="X268" s="45"/>
    </row>
    <row r="269" spans="1:24" ht="14.25" customHeight="1" thickBot="1" x14ac:dyDescent="0.4">
      <c r="A269" s="80"/>
      <c r="B269" s="81" t="s">
        <v>15</v>
      </c>
      <c r="C269" s="82"/>
      <c r="D269" s="82"/>
      <c r="E269" s="82"/>
      <c r="F269" s="82"/>
      <c r="G269" s="82"/>
      <c r="H269" s="83"/>
      <c r="O269" s="79"/>
      <c r="P269" s="79"/>
      <c r="Q269" s="79"/>
    </row>
    <row r="270" spans="1:24" ht="13.5" customHeight="1" x14ac:dyDescent="0.3">
      <c r="B270" s="84"/>
      <c r="H270" s="85"/>
      <c r="O270" s="79"/>
      <c r="P270" s="79"/>
      <c r="Q270" s="79"/>
    </row>
    <row r="271" spans="1:24" ht="13.5" customHeight="1" x14ac:dyDescent="0.35">
      <c r="B271" s="86" t="s">
        <v>16</v>
      </c>
      <c r="C271" s="87"/>
      <c r="D271" s="87"/>
      <c r="E271" s="87"/>
      <c r="F271" s="87"/>
      <c r="G271" s="87"/>
      <c r="H271" s="85"/>
    </row>
    <row r="272" spans="1:24" ht="19.5" customHeight="1" x14ac:dyDescent="0.3">
      <c r="B272" s="88" t="s">
        <v>17</v>
      </c>
      <c r="C272" s="89"/>
      <c r="D272" s="89"/>
      <c r="E272" s="89"/>
      <c r="F272" s="89"/>
      <c r="G272" s="89"/>
      <c r="H272" s="90"/>
    </row>
    <row r="273" spans="2:8" ht="17.5" customHeight="1" x14ac:dyDescent="0.3">
      <c r="B273" s="88"/>
      <c r="C273" s="89"/>
      <c r="D273" s="89"/>
      <c r="E273" s="89"/>
      <c r="F273" s="89"/>
      <c r="G273" s="89"/>
      <c r="H273" s="90"/>
    </row>
    <row r="274" spans="2:8" ht="21.65" customHeight="1" x14ac:dyDescent="0.3">
      <c r="B274" s="88"/>
      <c r="C274" s="89"/>
      <c r="D274" s="89"/>
      <c r="E274" s="89"/>
      <c r="F274" s="89"/>
      <c r="G274" s="89"/>
      <c r="H274" s="90"/>
    </row>
    <row r="275" spans="2:8" ht="13.5" customHeight="1" x14ac:dyDescent="0.3">
      <c r="B275" s="91"/>
      <c r="C275" s="92"/>
      <c r="D275" s="92"/>
      <c r="E275" s="92"/>
      <c r="F275" s="92"/>
      <c r="G275" s="92"/>
      <c r="H275" s="93"/>
    </row>
    <row r="276" spans="2:8" ht="13.5" customHeight="1" x14ac:dyDescent="0.35">
      <c r="B276" s="86" t="s">
        <v>18</v>
      </c>
      <c r="C276" s="87"/>
      <c r="D276" s="87"/>
      <c r="E276" s="87"/>
      <c r="F276" s="87"/>
      <c r="G276" s="87"/>
      <c r="H276" s="94"/>
    </row>
    <row r="277" spans="2:8" ht="19" customHeight="1" x14ac:dyDescent="0.3">
      <c r="B277" s="88" t="s">
        <v>19</v>
      </c>
      <c r="C277" s="89"/>
      <c r="D277" s="89"/>
      <c r="E277" s="89"/>
      <c r="F277" s="89"/>
      <c r="G277" s="89"/>
      <c r="H277" s="90"/>
    </row>
    <row r="278" spans="2:8" ht="13.5" customHeight="1" x14ac:dyDescent="0.3">
      <c r="B278" s="88"/>
      <c r="C278" s="89"/>
      <c r="D278" s="89"/>
      <c r="E278" s="89"/>
      <c r="F278" s="89"/>
      <c r="G278" s="89"/>
      <c r="H278" s="90"/>
    </row>
    <row r="279" spans="2:8" ht="19.5" customHeight="1" x14ac:dyDescent="0.3">
      <c r="B279" s="88"/>
      <c r="C279" s="89"/>
      <c r="D279" s="89"/>
      <c r="E279" s="89"/>
      <c r="F279" s="89"/>
      <c r="G279" s="89"/>
      <c r="H279" s="90"/>
    </row>
    <row r="280" spans="2:8" ht="18" customHeight="1" x14ac:dyDescent="0.3">
      <c r="B280" s="88"/>
      <c r="C280" s="89"/>
      <c r="D280" s="89"/>
      <c r="E280" s="89"/>
      <c r="F280" s="89"/>
      <c r="G280" s="89"/>
      <c r="H280" s="90"/>
    </row>
    <row r="281" spans="2:8" ht="19.5" customHeight="1" x14ac:dyDescent="0.3">
      <c r="B281" s="88" t="s">
        <v>20</v>
      </c>
      <c r="C281" s="89"/>
      <c r="D281" s="89"/>
      <c r="E281" s="89"/>
      <c r="F281" s="89"/>
      <c r="G281" s="89"/>
      <c r="H281" s="90"/>
    </row>
    <row r="282" spans="2:8" ht="26.15" customHeight="1" thickBot="1" x14ac:dyDescent="0.35">
      <c r="B282" s="95"/>
      <c r="C282" s="96"/>
      <c r="D282" s="96"/>
      <c r="E282" s="96"/>
      <c r="F282" s="96"/>
      <c r="G282" s="96"/>
      <c r="H282" s="97"/>
    </row>
  </sheetData>
  <mergeCells count="11">
    <mergeCell ref="B271:G271"/>
    <mergeCell ref="B272:H274"/>
    <mergeCell ref="B276:H276"/>
    <mergeCell ref="B277:H280"/>
    <mergeCell ref="B281:H282"/>
    <mergeCell ref="A1:H1"/>
    <mergeCell ref="I1:L2"/>
    <mergeCell ref="A2:A3"/>
    <mergeCell ref="B2:E2"/>
    <mergeCell ref="F2:H2"/>
    <mergeCell ref="B269:H269"/>
  </mergeCells>
  <pageMargins left="0.7" right="0.7" top="0.75" bottom="0.75" header="0.3" footer="0.3"/>
  <pageSetup paperSize="9" orientation="portrait"/>
  <headerFooter>
    <oddFooter>&amp;L_x000D_&amp;1#&amp;"Calibri"&amp;10&amp;K000000 Interné</oddFoot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C30D9-4F11-4EA7-9D40-7C34F2DBC4B1}">
  <sheetPr codeName="Hárok5"/>
  <dimension ref="A1:AM105"/>
  <sheetViews>
    <sheetView showGridLines="0" zoomScale="80" zoomScaleNormal="80" workbookViewId="0">
      <pane xSplit="1" ySplit="2" topLeftCell="B42"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 x14ac:dyDescent="0.3"/>
  <cols>
    <col min="1" max="1" width="13.1796875" style="42" customWidth="1"/>
    <col min="2" max="7" width="16.1796875" style="42" customWidth="1"/>
    <col min="8" max="8" width="16.1796875" style="42" hidden="1" customWidth="1"/>
    <col min="9" max="9" width="16.1796875" style="42" customWidth="1"/>
    <col min="10" max="12" width="18.1796875" style="42" customWidth="1"/>
    <col min="13" max="13" width="16" style="42" customWidth="1"/>
    <col min="14" max="15" width="17.453125" style="42" customWidth="1"/>
    <col min="16" max="16" width="18.453125" style="42" bestFit="1" customWidth="1"/>
    <col min="17" max="18" width="4.54296875" style="42" customWidth="1"/>
    <col min="19" max="19" width="10" style="42" customWidth="1"/>
    <col min="20" max="20" width="9.1796875" style="42" customWidth="1"/>
    <col min="21" max="23" width="4.54296875" style="42" customWidth="1"/>
    <col min="24" max="24" width="9.1796875" style="42" customWidth="1"/>
    <col min="25" max="25" width="8.1796875" style="42" customWidth="1"/>
    <col min="26" max="26" width="4.54296875" style="42" customWidth="1"/>
    <col min="27" max="27" width="9.1796875" style="42" customWidth="1"/>
    <col min="28" max="35" width="3.453125" style="42" customWidth="1"/>
    <col min="36" max="16384" width="9.1796875" style="42"/>
  </cols>
  <sheetData>
    <row r="1" spans="1:39" s="98" customFormat="1" ht="27.65" customHeight="1" thickBot="1" x14ac:dyDescent="0.4">
      <c r="B1" s="99" t="s">
        <v>120</v>
      </c>
      <c r="C1" s="100"/>
      <c r="D1" s="100"/>
      <c r="E1" s="100"/>
      <c r="F1" s="100"/>
      <c r="G1" s="100"/>
      <c r="H1" s="100"/>
      <c r="I1" s="100"/>
      <c r="J1" s="101"/>
    </row>
    <row r="2" spans="1:39" s="98" customFormat="1" ht="62.25" customHeight="1" thickBot="1" x14ac:dyDescent="0.4">
      <c r="A2" s="102" t="s">
        <v>21</v>
      </c>
      <c r="B2" s="103" t="s">
        <v>112</v>
      </c>
      <c r="C2" s="104" t="s">
        <v>117</v>
      </c>
      <c r="D2" s="105" t="s">
        <v>121</v>
      </c>
      <c r="E2" s="104" t="s">
        <v>122</v>
      </c>
      <c r="F2" s="106" t="s">
        <v>123</v>
      </c>
      <c r="G2" s="105" t="s">
        <v>22</v>
      </c>
      <c r="H2" s="107" t="s">
        <v>23</v>
      </c>
      <c r="I2" s="108" t="s">
        <v>125</v>
      </c>
      <c r="J2" s="109" t="s">
        <v>126</v>
      </c>
      <c r="K2" s="107" t="s">
        <v>127</v>
      </c>
      <c r="L2" s="107" t="s">
        <v>128</v>
      </c>
      <c r="M2" s="108" t="s">
        <v>129</v>
      </c>
      <c r="N2" s="109" t="s">
        <v>130</v>
      </c>
      <c r="O2" s="108" t="s">
        <v>131</v>
      </c>
      <c r="P2" s="110"/>
      <c r="S2" s="111"/>
      <c r="V2" s="112"/>
    </row>
    <row r="3" spans="1:39" ht="13.5" customHeight="1" x14ac:dyDescent="0.3">
      <c r="A3" s="52" t="s">
        <v>24</v>
      </c>
      <c r="B3" s="113">
        <v>1304522336.4535618</v>
      </c>
      <c r="C3" s="114">
        <v>765008743.51058877</v>
      </c>
      <c r="D3" s="114">
        <v>54616826.428998202</v>
      </c>
      <c r="E3" s="114">
        <v>308324688.19192719</v>
      </c>
      <c r="F3" s="114">
        <v>902455107.56389844</v>
      </c>
      <c r="G3" s="114"/>
      <c r="H3" s="115">
        <v>-33128391.325363401</v>
      </c>
      <c r="I3" s="116">
        <v>39890132.822321497</v>
      </c>
      <c r="J3" s="117">
        <v>942345240.38621998</v>
      </c>
      <c r="K3" s="117">
        <v>989614459.364604</v>
      </c>
      <c r="L3" s="117">
        <v>5036011900.8571148</v>
      </c>
      <c r="M3" s="118">
        <v>5340881881.8349218</v>
      </c>
      <c r="N3" s="119">
        <f t="shared" ref="N3:O34" si="0">J3/L3</f>
        <v>0.1871213291266916</v>
      </c>
      <c r="O3" s="120">
        <f t="shared" si="0"/>
        <v>0.18529045975167877</v>
      </c>
      <c r="P3" s="121"/>
      <c r="Q3" s="121"/>
      <c r="R3" s="121"/>
      <c r="S3" s="121"/>
      <c r="T3" s="121"/>
      <c r="U3" s="121"/>
      <c r="V3" s="121"/>
      <c r="W3" s="121"/>
      <c r="X3" s="121"/>
      <c r="Y3" s="121"/>
      <c r="Z3" s="121"/>
      <c r="AA3" s="121"/>
      <c r="AB3" s="121"/>
      <c r="AC3" s="121"/>
      <c r="AD3" s="121"/>
      <c r="AE3" s="121"/>
      <c r="AF3" s="121"/>
      <c r="AG3" s="121"/>
      <c r="AH3" s="121"/>
      <c r="AI3" s="121"/>
      <c r="AJ3" s="121"/>
      <c r="AK3" s="121"/>
      <c r="AL3" s="121"/>
      <c r="AM3" s="121"/>
    </row>
    <row r="4" spans="1:39" ht="13.5" customHeight="1" x14ac:dyDescent="0.3">
      <c r="A4" s="52" t="s">
        <v>25</v>
      </c>
      <c r="B4" s="39">
        <v>1453471732.5897896</v>
      </c>
      <c r="C4" s="40">
        <v>885112911.7705636</v>
      </c>
      <c r="D4" s="40">
        <v>44377618.369514704</v>
      </c>
      <c r="E4" s="40">
        <v>333132044.01480448</v>
      </c>
      <c r="F4" s="40">
        <v>945868483.20354521</v>
      </c>
      <c r="G4" s="40"/>
      <c r="H4" s="115">
        <v>-34738878.451291189</v>
      </c>
      <c r="I4" s="122">
        <v>41809081.816034444</v>
      </c>
      <c r="J4" s="117">
        <v>987677565.01957965</v>
      </c>
      <c r="K4" s="117">
        <v>982487763.78335094</v>
      </c>
      <c r="L4" s="117">
        <v>5338805009.0527821</v>
      </c>
      <c r="M4" s="118">
        <v>5473437852.7689123</v>
      </c>
      <c r="N4" s="119">
        <f t="shared" si="0"/>
        <v>0.18499974495131724</v>
      </c>
      <c r="O4" s="120">
        <f t="shared" si="0"/>
        <v>0.1795010357679184</v>
      </c>
      <c r="P4" s="121"/>
      <c r="Q4" s="121"/>
      <c r="R4" s="121"/>
      <c r="S4" s="121"/>
      <c r="T4" s="121"/>
      <c r="U4" s="121"/>
      <c r="V4" s="121"/>
      <c r="W4" s="121"/>
      <c r="X4" s="121"/>
      <c r="Y4" s="121"/>
      <c r="Z4" s="121"/>
      <c r="AA4" s="121"/>
      <c r="AB4" s="121"/>
      <c r="AC4" s="121"/>
    </row>
    <row r="5" spans="1:39" ht="13.5" customHeight="1" x14ac:dyDescent="0.3">
      <c r="A5" s="52" t="s">
        <v>26</v>
      </c>
      <c r="B5" s="39">
        <v>1469077174.732789</v>
      </c>
      <c r="C5" s="40">
        <v>912072512.18216813</v>
      </c>
      <c r="D5" s="40">
        <v>46037167.695678152</v>
      </c>
      <c r="E5" s="40">
        <v>334133243.46079797</v>
      </c>
      <c r="F5" s="40">
        <v>937175073.70709705</v>
      </c>
      <c r="G5" s="40"/>
      <c r="H5" s="115">
        <v>-34518530.714025259</v>
      </c>
      <c r="I5" s="122">
        <v>41424817.538968898</v>
      </c>
      <c r="J5" s="117">
        <v>978599891.24606597</v>
      </c>
      <c r="K5" s="117">
        <v>995787524.30028903</v>
      </c>
      <c r="L5" s="117">
        <v>5504777944.5997095</v>
      </c>
      <c r="M5" s="118">
        <v>5637940433.0611668</v>
      </c>
      <c r="N5" s="119">
        <f t="shared" si="0"/>
        <v>0.17777281864858704</v>
      </c>
      <c r="O5" s="120">
        <f t="shared" si="0"/>
        <v>0.17662256920292041</v>
      </c>
      <c r="P5" s="121"/>
      <c r="Q5" s="121"/>
      <c r="R5" s="121"/>
      <c r="S5" s="121"/>
      <c r="T5" s="121"/>
      <c r="U5" s="121"/>
      <c r="V5" s="121"/>
      <c r="W5" s="121"/>
      <c r="X5" s="121"/>
      <c r="Y5" s="121"/>
      <c r="Z5" s="121"/>
      <c r="AA5" s="121"/>
      <c r="AB5" s="121"/>
      <c r="AC5" s="121"/>
    </row>
    <row r="6" spans="1:39" ht="13.5" customHeight="1" x14ac:dyDescent="0.3">
      <c r="A6" s="123" t="s">
        <v>27</v>
      </c>
      <c r="B6" s="47">
        <v>1733504596.096395</v>
      </c>
      <c r="C6" s="48">
        <v>1187577273.4183097</v>
      </c>
      <c r="D6" s="48">
        <v>55054821.848237395</v>
      </c>
      <c r="E6" s="48">
        <v>413615364.02609038</v>
      </c>
      <c r="F6" s="48">
        <v>1014597508.5524131</v>
      </c>
      <c r="G6" s="48"/>
      <c r="H6" s="124">
        <v>-37409785.41784247</v>
      </c>
      <c r="I6" s="122">
        <v>44847027.888848841</v>
      </c>
      <c r="J6" s="117">
        <v>1059444536.441262</v>
      </c>
      <c r="K6" s="125">
        <v>1000177485.644883</v>
      </c>
      <c r="L6" s="125">
        <v>6458512720.3011408</v>
      </c>
      <c r="M6" s="126">
        <v>5885847407.14575</v>
      </c>
      <c r="N6" s="127">
        <f t="shared" si="0"/>
        <v>0.16403846865720245</v>
      </c>
      <c r="O6" s="128">
        <f t="shared" si="0"/>
        <v>0.16992922453793335</v>
      </c>
      <c r="P6" s="121"/>
      <c r="Q6" s="121"/>
      <c r="R6" s="121"/>
      <c r="S6" s="121"/>
      <c r="T6" s="121"/>
      <c r="U6" s="121"/>
      <c r="V6" s="121"/>
      <c r="W6" s="121"/>
      <c r="X6" s="121"/>
      <c r="Y6" s="121"/>
      <c r="Z6" s="121"/>
      <c r="AA6" s="121"/>
      <c r="AB6" s="121"/>
      <c r="AC6" s="121"/>
    </row>
    <row r="7" spans="1:39" ht="13.5" customHeight="1" x14ac:dyDescent="0.3">
      <c r="A7" s="52" t="s">
        <v>28</v>
      </c>
      <c r="B7" s="39">
        <v>1453029339.8393414</v>
      </c>
      <c r="C7" s="40">
        <v>1002589392.7504481</v>
      </c>
      <c r="D7" s="40">
        <v>64928488.182964876</v>
      </c>
      <c r="E7" s="40">
        <v>418715056.43331337</v>
      </c>
      <c r="F7" s="40">
        <v>934083491.70517159</v>
      </c>
      <c r="G7" s="40"/>
      <c r="H7" s="115">
        <v>-34284878.227253191</v>
      </c>
      <c r="I7" s="129">
        <v>41748134.343661942</v>
      </c>
      <c r="J7" s="130">
        <v>975831626.04883349</v>
      </c>
      <c r="K7" s="117">
        <v>1039346548.1387563</v>
      </c>
      <c r="L7" s="117">
        <v>5841659937.9782658</v>
      </c>
      <c r="M7" s="118">
        <v>6184049182.8471212</v>
      </c>
      <c r="N7" s="119">
        <f t="shared" si="0"/>
        <v>0.16704697575849614</v>
      </c>
      <c r="O7" s="120">
        <f t="shared" si="0"/>
        <v>0.16806893305791007</v>
      </c>
      <c r="P7" s="121"/>
      <c r="Q7" s="121"/>
      <c r="R7" s="121"/>
      <c r="S7" s="121"/>
      <c r="T7" s="121"/>
      <c r="U7" s="121"/>
      <c r="V7" s="121"/>
      <c r="W7" s="121"/>
      <c r="X7" s="121"/>
      <c r="Y7" s="121"/>
      <c r="Z7" s="121"/>
      <c r="AA7" s="121"/>
      <c r="AB7" s="121"/>
      <c r="AC7" s="121"/>
    </row>
    <row r="8" spans="1:39" ht="13.5" customHeight="1" x14ac:dyDescent="0.3">
      <c r="A8" s="52" t="s">
        <v>29</v>
      </c>
      <c r="B8" s="39">
        <v>1693757772.8540132</v>
      </c>
      <c r="C8" s="40">
        <v>1150350077.9393215</v>
      </c>
      <c r="D8" s="40">
        <v>54388626.734382257</v>
      </c>
      <c r="E8" s="40">
        <v>438497796.42966211</v>
      </c>
      <c r="F8" s="40">
        <v>1036294118.0787361</v>
      </c>
      <c r="G8" s="40"/>
      <c r="H8" s="115">
        <v>-37956198.006097831</v>
      </c>
      <c r="I8" s="122">
        <v>46316358.703781821</v>
      </c>
      <c r="J8" s="117">
        <v>1082610476.7825179</v>
      </c>
      <c r="K8" s="117">
        <v>1076996542.7190664</v>
      </c>
      <c r="L8" s="117">
        <v>6161615446.336482</v>
      </c>
      <c r="M8" s="118">
        <v>6312752521.4315767</v>
      </c>
      <c r="N8" s="119">
        <f t="shared" si="0"/>
        <v>0.17570237646463424</v>
      </c>
      <c r="O8" s="120">
        <f t="shared" si="0"/>
        <v>0.17060648885928925</v>
      </c>
      <c r="P8" s="121"/>
      <c r="Q8" s="121"/>
      <c r="R8" s="121"/>
      <c r="S8" s="121"/>
      <c r="T8" s="121"/>
      <c r="U8" s="121"/>
      <c r="V8" s="121"/>
      <c r="W8" s="121"/>
      <c r="X8" s="121"/>
      <c r="Y8" s="121"/>
      <c r="Z8" s="121"/>
      <c r="AA8" s="121"/>
      <c r="AB8" s="121"/>
      <c r="AC8" s="121"/>
    </row>
    <row r="9" spans="1:39" ht="13.5" customHeight="1" x14ac:dyDescent="0.3">
      <c r="A9" s="52" t="s">
        <v>30</v>
      </c>
      <c r="B9" s="39">
        <v>1709554677.487884</v>
      </c>
      <c r="C9" s="40">
        <v>1188740055.5334263</v>
      </c>
      <c r="D9" s="40">
        <v>55777674.168492332</v>
      </c>
      <c r="E9" s="40">
        <v>447127485.63566351</v>
      </c>
      <c r="F9" s="40">
        <v>1023719781.7586136</v>
      </c>
      <c r="G9" s="40"/>
      <c r="H9" s="115">
        <v>-37578203.002661787</v>
      </c>
      <c r="I9" s="122">
        <v>45754358.532880016</v>
      </c>
      <c r="J9" s="117">
        <v>1069474140.2914937</v>
      </c>
      <c r="K9" s="117">
        <v>1088029451.2094164</v>
      </c>
      <c r="L9" s="117">
        <v>6226203925.0656834</v>
      </c>
      <c r="M9" s="118">
        <v>6356768015.8309135</v>
      </c>
      <c r="N9" s="119">
        <f t="shared" si="0"/>
        <v>0.1717698541780755</v>
      </c>
      <c r="O9" s="120">
        <f t="shared" si="0"/>
        <v>0.17116079248130256</v>
      </c>
      <c r="P9" s="121"/>
      <c r="Q9" s="121"/>
      <c r="R9" s="121"/>
      <c r="S9" s="121"/>
      <c r="T9" s="121"/>
      <c r="U9" s="121"/>
      <c r="V9" s="121"/>
      <c r="W9" s="121"/>
      <c r="X9" s="121"/>
      <c r="Y9" s="121"/>
      <c r="Z9" s="121"/>
      <c r="AA9" s="121"/>
      <c r="AB9" s="121"/>
      <c r="AC9" s="121"/>
    </row>
    <row r="10" spans="1:39" ht="13.5" customHeight="1" x14ac:dyDescent="0.3">
      <c r="A10" s="123" t="s">
        <v>31</v>
      </c>
      <c r="B10" s="47">
        <v>2013212238.5978887</v>
      </c>
      <c r="C10" s="48">
        <v>1467742180.9732456</v>
      </c>
      <c r="D10" s="48">
        <v>67282230.199827388</v>
      </c>
      <c r="E10" s="48">
        <v>524354217.62132382</v>
      </c>
      <c r="F10" s="48">
        <v>1137106505.4457943</v>
      </c>
      <c r="G10" s="48"/>
      <c r="H10" s="124">
        <v>-42498683.147455782</v>
      </c>
      <c r="I10" s="131">
        <v>50822089.860235721</v>
      </c>
      <c r="J10" s="125">
        <v>1187928595.30603</v>
      </c>
      <c r="K10" s="125">
        <v>1111472296.3616364</v>
      </c>
      <c r="L10" s="125">
        <v>7186222773.288105</v>
      </c>
      <c r="M10" s="126">
        <v>6562132362.5589266</v>
      </c>
      <c r="N10" s="127">
        <f t="shared" si="0"/>
        <v>0.16530639708550049</v>
      </c>
      <c r="O10" s="128">
        <f t="shared" si="0"/>
        <v>0.16937669570691408</v>
      </c>
      <c r="P10" s="121"/>
      <c r="Q10" s="121"/>
      <c r="R10" s="121"/>
      <c r="S10" s="121"/>
      <c r="T10" s="121"/>
      <c r="U10" s="121"/>
      <c r="V10" s="121"/>
      <c r="W10" s="121"/>
      <c r="X10" s="121"/>
      <c r="Y10" s="121"/>
      <c r="Z10" s="121"/>
      <c r="AA10" s="121"/>
      <c r="AB10" s="121"/>
      <c r="AC10" s="121"/>
    </row>
    <row r="11" spans="1:39" ht="13.5" customHeight="1" x14ac:dyDescent="0.3">
      <c r="A11" s="52" t="s">
        <v>32</v>
      </c>
      <c r="B11" s="39">
        <v>1650070462.4244838</v>
      </c>
      <c r="C11" s="40">
        <v>1213809109.2411869</v>
      </c>
      <c r="D11" s="40">
        <v>83172043.948748589</v>
      </c>
      <c r="E11" s="40">
        <v>429094007.66281605</v>
      </c>
      <c r="F11" s="40">
        <v>948527404.79486156</v>
      </c>
      <c r="G11" s="40">
        <v>0</v>
      </c>
      <c r="H11" s="115">
        <v>-34953850.263663359</v>
      </c>
      <c r="I11" s="122">
        <v>66267773.844976269</v>
      </c>
      <c r="J11" s="117">
        <v>1014795178.6398379</v>
      </c>
      <c r="K11" s="117">
        <v>1088739460.5764368</v>
      </c>
      <c r="L11" s="117">
        <v>6394646994.3417702</v>
      </c>
      <c r="M11" s="118">
        <v>6771709438.3726788</v>
      </c>
      <c r="N11" s="119">
        <f t="shared" si="0"/>
        <v>0.15869447985756957</v>
      </c>
      <c r="O11" s="120">
        <f t="shared" si="0"/>
        <v>0.16077763975030707</v>
      </c>
      <c r="P11" s="121"/>
      <c r="Q11" s="121"/>
      <c r="R11" s="121"/>
      <c r="S11" s="121"/>
      <c r="T11" s="121"/>
      <c r="U11" s="121"/>
      <c r="V11" s="121"/>
      <c r="W11" s="121"/>
      <c r="X11" s="121"/>
      <c r="Y11" s="121"/>
      <c r="Z11" s="121"/>
      <c r="AA11" s="121"/>
      <c r="AB11" s="121"/>
      <c r="AC11" s="121"/>
    </row>
    <row r="12" spans="1:39" ht="13.5" customHeight="1" x14ac:dyDescent="0.3">
      <c r="A12" s="52" t="s">
        <v>33</v>
      </c>
      <c r="B12" s="39">
        <v>1814944826.7609372</v>
      </c>
      <c r="C12" s="40">
        <v>1345813118.269933</v>
      </c>
      <c r="D12" s="40">
        <v>55837377.282081917</v>
      </c>
      <c r="E12" s="40">
        <v>522877723.67655843</v>
      </c>
      <c r="F12" s="40">
        <v>1047846809.4496447</v>
      </c>
      <c r="G12" s="40">
        <v>0</v>
      </c>
      <c r="H12" s="115">
        <v>-38471107.362619273</v>
      </c>
      <c r="I12" s="122">
        <v>73206609.573717579</v>
      </c>
      <c r="J12" s="117">
        <v>1121053419.0233622</v>
      </c>
      <c r="K12" s="117">
        <v>1119008351.9675367</v>
      </c>
      <c r="L12" s="117">
        <v>6566313482.8501091</v>
      </c>
      <c r="M12" s="118">
        <v>6716695507.420475</v>
      </c>
      <c r="N12" s="119">
        <f t="shared" si="0"/>
        <v>0.17072797726628927</v>
      </c>
      <c r="O12" s="120">
        <f t="shared" si="0"/>
        <v>0.16660102437743052</v>
      </c>
      <c r="P12" s="121"/>
      <c r="Q12" s="121"/>
      <c r="R12" s="121"/>
      <c r="S12" s="121"/>
      <c r="T12" s="121"/>
      <c r="U12" s="121"/>
      <c r="V12" s="121"/>
      <c r="W12" s="121"/>
      <c r="X12" s="121"/>
      <c r="Y12" s="121"/>
      <c r="Z12" s="121"/>
      <c r="AA12" s="121"/>
      <c r="AB12" s="121"/>
      <c r="AC12" s="121"/>
    </row>
    <row r="13" spans="1:39" ht="13.5" customHeight="1" x14ac:dyDescent="0.3">
      <c r="A13" s="52" t="s">
        <v>34</v>
      </c>
      <c r="B13" s="39">
        <v>1834460204.142601</v>
      </c>
      <c r="C13" s="40">
        <v>1394017993.1620526</v>
      </c>
      <c r="D13" s="40">
        <v>64410616.875788361</v>
      </c>
      <c r="E13" s="40">
        <v>533810866.3287524</v>
      </c>
      <c r="F13" s="40">
        <v>1038663694.1850892</v>
      </c>
      <c r="G13" s="40">
        <v>0</v>
      </c>
      <c r="H13" s="115">
        <v>-38387665.32074704</v>
      </c>
      <c r="I13" s="122">
        <v>72565041.810395524</v>
      </c>
      <c r="J13" s="117">
        <v>1111228735.9954848</v>
      </c>
      <c r="K13" s="117">
        <v>1126082794.4058368</v>
      </c>
      <c r="L13" s="117">
        <v>6851490712.1359129</v>
      </c>
      <c r="M13" s="118">
        <v>6957809226.4007835</v>
      </c>
      <c r="N13" s="119">
        <f t="shared" si="0"/>
        <v>0.16218787745376154</v>
      </c>
      <c r="O13" s="120">
        <f t="shared" si="0"/>
        <v>0.16184444812499552</v>
      </c>
      <c r="P13" s="121"/>
      <c r="Q13" s="121"/>
      <c r="R13" s="121"/>
      <c r="S13" s="121"/>
      <c r="T13" s="121"/>
      <c r="U13" s="121"/>
      <c r="V13" s="121"/>
      <c r="W13" s="121"/>
      <c r="X13" s="121"/>
      <c r="Y13" s="121"/>
      <c r="Z13" s="121"/>
      <c r="AA13" s="121"/>
      <c r="AB13" s="121"/>
      <c r="AC13" s="121"/>
    </row>
    <row r="14" spans="1:39" ht="13.5" customHeight="1" x14ac:dyDescent="0.3">
      <c r="A14" s="123" t="s">
        <v>35</v>
      </c>
      <c r="B14" s="47">
        <v>2177931536.8120561</v>
      </c>
      <c r="C14" s="48">
        <v>1763814584.3457479</v>
      </c>
      <c r="D14" s="48">
        <v>92796615.315674171</v>
      </c>
      <c r="E14" s="48">
        <v>684118053.85215425</v>
      </c>
      <c r="F14" s="48">
        <v>1191031621.6341364</v>
      </c>
      <c r="G14" s="48">
        <v>0</v>
      </c>
      <c r="H14" s="124">
        <v>-43948751.897099733</v>
      </c>
      <c r="I14" s="122">
        <v>83210051.43940556</v>
      </c>
      <c r="J14" s="117">
        <v>1274241673.0735421</v>
      </c>
      <c r="K14" s="125">
        <v>1187488399.7824168</v>
      </c>
      <c r="L14" s="125">
        <v>7941857753.6574306</v>
      </c>
      <c r="M14" s="126">
        <v>7308094770.7912884</v>
      </c>
      <c r="N14" s="127">
        <f t="shared" si="0"/>
        <v>0.16044629765456589</v>
      </c>
      <c r="O14" s="128">
        <f t="shared" si="0"/>
        <v>0.16248946367369574</v>
      </c>
      <c r="P14" s="121"/>
      <c r="Q14" s="121"/>
      <c r="R14" s="121"/>
      <c r="S14" s="121"/>
      <c r="T14" s="121"/>
      <c r="U14" s="121"/>
      <c r="V14" s="121"/>
      <c r="W14" s="121"/>
      <c r="X14" s="121"/>
      <c r="Y14" s="121"/>
      <c r="Z14" s="121"/>
      <c r="AA14" s="121"/>
      <c r="AB14" s="121"/>
      <c r="AC14" s="121"/>
    </row>
    <row r="15" spans="1:39" ht="13.5" customHeight="1" x14ac:dyDescent="0.3">
      <c r="A15" s="52" t="s">
        <v>36</v>
      </c>
      <c r="B15" s="39">
        <v>1851406965.8434575</v>
      </c>
      <c r="C15" s="40">
        <v>1476138417.1147845</v>
      </c>
      <c r="D15" s="40">
        <v>98678088.793732971</v>
      </c>
      <c r="E15" s="40">
        <v>557496985.4613955</v>
      </c>
      <c r="F15" s="40">
        <v>1031443622.9838015</v>
      </c>
      <c r="G15" s="40">
        <v>0</v>
      </c>
      <c r="H15" s="115">
        <v>-38310613.308645032</v>
      </c>
      <c r="I15" s="129">
        <v>75657607.581963181</v>
      </c>
      <c r="J15" s="130">
        <v>1107101230.5657647</v>
      </c>
      <c r="K15" s="117">
        <v>1179440441.1105092</v>
      </c>
      <c r="L15" s="117">
        <v>7077164089.6578674</v>
      </c>
      <c r="M15" s="118">
        <v>7468820438.380847</v>
      </c>
      <c r="N15" s="119">
        <f t="shared" si="0"/>
        <v>0.15643288986101289</v>
      </c>
      <c r="O15" s="120">
        <f t="shared" si="0"/>
        <v>0.15791522246934592</v>
      </c>
      <c r="P15" s="121"/>
      <c r="Q15" s="121"/>
      <c r="R15" s="121"/>
      <c r="S15" s="121"/>
      <c r="T15" s="121"/>
      <c r="U15" s="121"/>
      <c r="V15" s="121"/>
      <c r="W15" s="121"/>
      <c r="X15" s="121"/>
      <c r="Y15" s="121"/>
      <c r="Z15" s="121"/>
      <c r="AA15" s="121"/>
      <c r="AB15" s="121"/>
      <c r="AC15" s="121"/>
    </row>
    <row r="16" spans="1:39" ht="13.5" customHeight="1" x14ac:dyDescent="0.3">
      <c r="A16" s="52" t="s">
        <v>37</v>
      </c>
      <c r="B16" s="39">
        <v>2009775539.5339572</v>
      </c>
      <c r="C16" s="40">
        <v>1554040085.9390559</v>
      </c>
      <c r="D16" s="40">
        <v>69770248.622452363</v>
      </c>
      <c r="E16" s="40">
        <v>588569010.87764716</v>
      </c>
      <c r="F16" s="40">
        <v>1114074713.0950007</v>
      </c>
      <c r="G16" s="40">
        <v>0</v>
      </c>
      <c r="H16" s="115">
        <v>-41277519.154631123</v>
      </c>
      <c r="I16" s="122">
        <v>81718695.604998186</v>
      </c>
      <c r="J16" s="117">
        <v>1195793408.6999989</v>
      </c>
      <c r="K16" s="117">
        <v>1194915697.3374393</v>
      </c>
      <c r="L16" s="117">
        <v>7479005351.0171795</v>
      </c>
      <c r="M16" s="118">
        <v>7643093929.2229795</v>
      </c>
      <c r="N16" s="119">
        <f t="shared" si="0"/>
        <v>0.15988668981729842</v>
      </c>
      <c r="O16" s="120">
        <f t="shared" si="0"/>
        <v>0.15633926632364678</v>
      </c>
      <c r="P16" s="121"/>
      <c r="Q16" s="121"/>
      <c r="R16" s="121"/>
      <c r="S16" s="121"/>
      <c r="T16" s="121"/>
      <c r="U16" s="121"/>
      <c r="V16" s="121"/>
      <c r="W16" s="121"/>
      <c r="X16" s="121"/>
      <c r="Y16" s="121"/>
      <c r="Z16" s="121"/>
      <c r="AA16" s="121"/>
      <c r="AB16" s="121"/>
      <c r="AC16" s="121"/>
    </row>
    <row r="17" spans="1:29" ht="13.5" customHeight="1" x14ac:dyDescent="0.3">
      <c r="A17" s="52" t="s">
        <v>38</v>
      </c>
      <c r="B17" s="39">
        <v>2038956197.4042358</v>
      </c>
      <c r="C17" s="40">
        <v>1555086233.2536678</v>
      </c>
      <c r="D17" s="40">
        <v>85721665.903206527</v>
      </c>
      <c r="E17" s="40">
        <v>586685827.68505609</v>
      </c>
      <c r="F17" s="40">
        <v>1156277457.7388308</v>
      </c>
      <c r="G17" s="40">
        <v>0</v>
      </c>
      <c r="H17" s="115">
        <v>-42930466.682902545</v>
      </c>
      <c r="I17" s="122">
        <v>84814316.753838077</v>
      </c>
      <c r="J17" s="117">
        <v>1241091774.4926689</v>
      </c>
      <c r="K17" s="117">
        <v>1242710726.0322893</v>
      </c>
      <c r="L17" s="117">
        <v>7697464700.3321085</v>
      </c>
      <c r="M17" s="118">
        <v>7777296630.1115799</v>
      </c>
      <c r="N17" s="119">
        <f t="shared" si="0"/>
        <v>0.1612338377386936</v>
      </c>
      <c r="O17" s="120">
        <f t="shared" si="0"/>
        <v>0.15978697806392661</v>
      </c>
      <c r="P17" s="121"/>
      <c r="Q17" s="121"/>
      <c r="R17" s="121"/>
      <c r="S17" s="121"/>
      <c r="T17" s="121"/>
      <c r="U17" s="121"/>
      <c r="V17" s="121"/>
      <c r="W17" s="121"/>
      <c r="X17" s="121"/>
      <c r="Y17" s="121"/>
      <c r="Z17" s="121"/>
      <c r="AA17" s="121"/>
      <c r="AB17" s="121"/>
      <c r="AC17" s="121"/>
    </row>
    <row r="18" spans="1:29" ht="13.5" customHeight="1" x14ac:dyDescent="0.3">
      <c r="A18" s="123" t="s">
        <v>39</v>
      </c>
      <c r="B18" s="47">
        <v>2206855877.6472149</v>
      </c>
      <c r="C18" s="48">
        <v>1660665044.612627</v>
      </c>
      <c r="D18" s="48">
        <v>82629336.553143457</v>
      </c>
      <c r="E18" s="48">
        <v>631409655.42753792</v>
      </c>
      <c r="F18" s="48">
        <v>1260229825.0152693</v>
      </c>
      <c r="G18" s="48">
        <v>0</v>
      </c>
      <c r="H18" s="124">
        <v>-46652694.770894729</v>
      </c>
      <c r="I18" s="131">
        <v>92439345.631194755</v>
      </c>
      <c r="J18" s="125">
        <v>1352669170.6464641</v>
      </c>
      <c r="K18" s="125">
        <v>1279588719.9246593</v>
      </c>
      <c r="L18" s="125">
        <v>8546442552.3276567</v>
      </c>
      <c r="M18" s="126">
        <v>7910865695.6194038</v>
      </c>
      <c r="N18" s="132">
        <f t="shared" si="0"/>
        <v>0.15827277400677775</v>
      </c>
      <c r="O18" s="128">
        <f t="shared" si="0"/>
        <v>0.16175078293052353</v>
      </c>
      <c r="P18" s="121"/>
      <c r="Q18" s="121"/>
      <c r="R18" s="121"/>
      <c r="S18" s="121"/>
      <c r="T18" s="121"/>
      <c r="U18" s="121"/>
      <c r="V18" s="121"/>
      <c r="W18" s="121"/>
      <c r="X18" s="121"/>
      <c r="Y18" s="121"/>
      <c r="Z18" s="121"/>
      <c r="AA18" s="121"/>
      <c r="AB18" s="121"/>
      <c r="AC18" s="121"/>
    </row>
    <row r="19" spans="1:29" ht="13.5" customHeight="1" x14ac:dyDescent="0.3">
      <c r="A19" s="52" t="s">
        <v>40</v>
      </c>
      <c r="B19" s="39">
        <v>1628736027.78</v>
      </c>
      <c r="C19" s="40">
        <v>1075132948.46</v>
      </c>
      <c r="D19" s="40">
        <v>98667925.00999999</v>
      </c>
      <c r="E19" s="40">
        <v>352975290.42000008</v>
      </c>
      <c r="F19" s="40">
        <v>1005246294.75</v>
      </c>
      <c r="G19" s="40">
        <v>0</v>
      </c>
      <c r="H19" s="115">
        <v>-37043180.570773587</v>
      </c>
      <c r="I19" s="122">
        <v>73253968.682159424</v>
      </c>
      <c r="J19" s="117">
        <v>1078500263.4321594</v>
      </c>
      <c r="K19" s="117">
        <v>1135827688.7719631</v>
      </c>
      <c r="L19" s="117">
        <v>7371396928.3087168</v>
      </c>
      <c r="M19" s="118">
        <v>7803497855.7265472</v>
      </c>
      <c r="N19" s="119">
        <f t="shared" si="0"/>
        <v>0.14630880332740528</v>
      </c>
      <c r="O19" s="120">
        <f t="shared" si="0"/>
        <v>0.14555366193103303</v>
      </c>
      <c r="P19" s="121"/>
      <c r="Q19" s="121"/>
      <c r="R19" s="121"/>
      <c r="S19" s="121"/>
      <c r="T19" s="121"/>
      <c r="U19" s="121"/>
      <c r="V19" s="121"/>
      <c r="W19" s="121"/>
      <c r="X19" s="121"/>
      <c r="Y19" s="121"/>
      <c r="Z19" s="121"/>
      <c r="AA19" s="121"/>
      <c r="AB19" s="121"/>
      <c r="AC19" s="121"/>
    </row>
    <row r="20" spans="1:29" ht="13.5" customHeight="1" x14ac:dyDescent="0.3">
      <c r="A20" s="52" t="s">
        <v>41</v>
      </c>
      <c r="B20" s="39">
        <v>1746655217</v>
      </c>
      <c r="C20" s="40">
        <v>1121464841.1500001</v>
      </c>
      <c r="D20" s="40">
        <v>53900084.359999999</v>
      </c>
      <c r="E20" s="40">
        <v>393875529.46999997</v>
      </c>
      <c r="F20" s="40">
        <v>1072965989.6799999</v>
      </c>
      <c r="G20" s="40">
        <v>0</v>
      </c>
      <c r="H20" s="115">
        <v>-39805327.84326233</v>
      </c>
      <c r="I20" s="122">
        <v>78188815.433125392</v>
      </c>
      <c r="J20" s="117">
        <v>1151154805.1131253</v>
      </c>
      <c r="K20" s="117">
        <v>1139066858.4171631</v>
      </c>
      <c r="L20" s="117">
        <v>7783307887.3230219</v>
      </c>
      <c r="M20" s="118">
        <v>7940054471.337079</v>
      </c>
      <c r="N20" s="119">
        <f t="shared" si="0"/>
        <v>0.14790045849118422</v>
      </c>
      <c r="O20" s="120">
        <f t="shared" si="0"/>
        <v>0.14345831789052552</v>
      </c>
      <c r="P20" s="121"/>
      <c r="Q20" s="121"/>
      <c r="R20" s="121"/>
      <c r="S20" s="121"/>
      <c r="T20" s="121"/>
      <c r="U20" s="121"/>
      <c r="V20" s="121"/>
      <c r="W20" s="121"/>
      <c r="X20" s="121"/>
      <c r="Y20" s="121"/>
      <c r="Z20" s="121"/>
      <c r="AA20" s="121"/>
      <c r="AB20" s="121"/>
      <c r="AC20" s="121"/>
    </row>
    <row r="21" spans="1:29" ht="13.5" customHeight="1" x14ac:dyDescent="0.3">
      <c r="A21" s="52" t="s">
        <v>42</v>
      </c>
      <c r="B21" s="39">
        <v>1831285694.4699998</v>
      </c>
      <c r="C21" s="40">
        <v>1193434272.73</v>
      </c>
      <c r="D21" s="40">
        <v>49864723.009999998</v>
      </c>
      <c r="E21" s="40">
        <v>392392473.9799999</v>
      </c>
      <c r="F21" s="40">
        <v>1080108618.7299998</v>
      </c>
      <c r="G21" s="40">
        <v>0</v>
      </c>
      <c r="H21" s="115">
        <v>-40077694.676819324</v>
      </c>
      <c r="I21" s="122">
        <v>78709310.686347976</v>
      </c>
      <c r="J21" s="117">
        <v>1158817929.4163477</v>
      </c>
      <c r="K21" s="117">
        <v>1147010388.7130032</v>
      </c>
      <c r="L21" s="117">
        <v>7814144945.9862766</v>
      </c>
      <c r="M21" s="118">
        <v>7864719179.4713106</v>
      </c>
      <c r="N21" s="119">
        <f t="shared" si="0"/>
        <v>0.14829747047520186</v>
      </c>
      <c r="O21" s="120">
        <f t="shared" si="0"/>
        <v>0.14584251039845883</v>
      </c>
      <c r="P21" s="121"/>
      <c r="Q21" s="121"/>
      <c r="R21" s="121"/>
      <c r="S21" s="121"/>
      <c r="T21" s="121"/>
      <c r="U21" s="121"/>
      <c r="V21" s="121"/>
      <c r="W21" s="121"/>
      <c r="X21" s="121"/>
      <c r="Y21" s="121"/>
      <c r="Z21" s="121"/>
      <c r="AA21" s="121"/>
      <c r="AB21" s="121"/>
      <c r="AC21" s="121"/>
    </row>
    <row r="22" spans="1:29" ht="13.5" customHeight="1" x14ac:dyDescent="0.3">
      <c r="A22" s="123" t="s">
        <v>43</v>
      </c>
      <c r="B22" s="47">
        <v>2037387733.8599997</v>
      </c>
      <c r="C22" s="48">
        <v>1469771492.5799997</v>
      </c>
      <c r="D22" s="48">
        <v>55682188.670000002</v>
      </c>
      <c r="E22" s="48">
        <v>471549013.11000013</v>
      </c>
      <c r="F22" s="48">
        <v>1094847443.0600002</v>
      </c>
      <c r="G22" s="48">
        <v>0</v>
      </c>
      <c r="H22" s="124">
        <v>-40604122.021172687</v>
      </c>
      <c r="I22" s="122">
        <v>79783353.318009913</v>
      </c>
      <c r="J22" s="117">
        <v>1174630796.37801</v>
      </c>
      <c r="K22" s="125">
        <v>1141198858.4375131</v>
      </c>
      <c r="L22" s="125">
        <v>8411055266.9582462</v>
      </c>
      <c r="M22" s="126">
        <v>7771633522.0413275</v>
      </c>
      <c r="N22" s="127">
        <f t="shared" si="0"/>
        <v>0.13965320154207009</v>
      </c>
      <c r="O22" s="128">
        <f t="shared" si="0"/>
        <v>0.14684156879000149</v>
      </c>
      <c r="P22" s="121"/>
      <c r="Q22" s="121"/>
      <c r="R22" s="121"/>
      <c r="S22" s="121"/>
      <c r="T22" s="121"/>
      <c r="U22" s="121"/>
      <c r="V22" s="121"/>
      <c r="W22" s="121"/>
      <c r="X22" s="121"/>
      <c r="Y22" s="121"/>
      <c r="Z22" s="121"/>
      <c r="AA22" s="121"/>
      <c r="AB22" s="121"/>
      <c r="AC22" s="121"/>
    </row>
    <row r="23" spans="1:29" ht="13.5" customHeight="1" x14ac:dyDescent="0.3">
      <c r="A23" s="52" t="s">
        <v>44</v>
      </c>
      <c r="B23" s="39">
        <v>1645369432.9300001</v>
      </c>
      <c r="C23" s="40">
        <v>1147260558.3799999</v>
      </c>
      <c r="D23" s="40">
        <v>84152465.349999994</v>
      </c>
      <c r="E23" s="40">
        <v>411988397.55000001</v>
      </c>
      <c r="F23" s="40">
        <v>994249737.45000017</v>
      </c>
      <c r="G23" s="40">
        <v>0</v>
      </c>
      <c r="H23" s="115">
        <v>-36968460.562375069</v>
      </c>
      <c r="I23" s="129">
        <v>74542894.662649825</v>
      </c>
      <c r="J23" s="130">
        <v>1068792632.11265</v>
      </c>
      <c r="K23" s="117">
        <v>1111180565.7959337</v>
      </c>
      <c r="L23" s="117">
        <v>7504847444.3660326</v>
      </c>
      <c r="M23" s="118">
        <v>7957581665.7481031</v>
      </c>
      <c r="N23" s="119">
        <f t="shared" si="0"/>
        <v>0.14241363865630657</v>
      </c>
      <c r="O23" s="120">
        <f t="shared" si="0"/>
        <v>0.13963797199578851</v>
      </c>
      <c r="P23" s="121"/>
      <c r="Q23" s="121"/>
      <c r="R23" s="121"/>
      <c r="S23" s="121"/>
      <c r="T23" s="121"/>
      <c r="U23" s="121"/>
      <c r="V23" s="121"/>
      <c r="W23" s="121"/>
      <c r="X23" s="121"/>
      <c r="Y23" s="121"/>
      <c r="Z23" s="121"/>
      <c r="AA23" s="121"/>
      <c r="AB23" s="121"/>
      <c r="AC23" s="121"/>
    </row>
    <row r="24" spans="1:29" ht="13.5" customHeight="1" x14ac:dyDescent="0.3">
      <c r="A24" s="52" t="s">
        <v>45</v>
      </c>
      <c r="B24" s="39">
        <v>1850527965.21</v>
      </c>
      <c r="C24" s="40">
        <v>1339037575.05</v>
      </c>
      <c r="D24" s="40">
        <v>60941672.740000002</v>
      </c>
      <c r="E24" s="40">
        <v>529519030.58999997</v>
      </c>
      <c r="F24" s="40">
        <v>1101951093.4900002</v>
      </c>
      <c r="G24" s="40">
        <v>0</v>
      </c>
      <c r="H24" s="115">
        <v>-40808509.770603061</v>
      </c>
      <c r="I24" s="122">
        <v>83022286.096618354</v>
      </c>
      <c r="J24" s="117">
        <v>1184973379.5866187</v>
      </c>
      <c r="K24" s="117">
        <v>1162763780.7291939</v>
      </c>
      <c r="L24" s="117">
        <v>7925256125.6786556</v>
      </c>
      <c r="M24" s="118">
        <v>8075569464.7659349</v>
      </c>
      <c r="N24" s="119">
        <f t="shared" si="0"/>
        <v>0.14951862259027585</v>
      </c>
      <c r="O24" s="120">
        <f t="shared" si="0"/>
        <v>0.14398536051264044</v>
      </c>
      <c r="P24" s="121"/>
      <c r="Q24" s="121"/>
      <c r="R24" s="121"/>
      <c r="S24" s="121"/>
      <c r="T24" s="121"/>
      <c r="U24" s="121"/>
      <c r="V24" s="121"/>
      <c r="W24" s="121"/>
      <c r="X24" s="121"/>
      <c r="Y24" s="121"/>
      <c r="Z24" s="121"/>
      <c r="AA24" s="121"/>
      <c r="AB24" s="121"/>
      <c r="AC24" s="121"/>
    </row>
    <row r="25" spans="1:29" ht="13.5" customHeight="1" x14ac:dyDescent="0.3">
      <c r="A25" s="52" t="s">
        <v>46</v>
      </c>
      <c r="B25" s="39">
        <v>1840692309.0399997</v>
      </c>
      <c r="C25" s="40">
        <v>1425749835.8499999</v>
      </c>
      <c r="D25" s="40">
        <v>57397469.800000004</v>
      </c>
      <c r="E25" s="40">
        <v>612606942.52999997</v>
      </c>
      <c r="F25" s="40">
        <v>1084946885.5199997</v>
      </c>
      <c r="G25" s="40">
        <v>0</v>
      </c>
      <c r="H25" s="115">
        <v>-40187647.483813047</v>
      </c>
      <c r="I25" s="122">
        <v>81940341.728533685</v>
      </c>
      <c r="J25" s="117">
        <v>1166887227.2485335</v>
      </c>
      <c r="K25" s="117">
        <v>1149479082.5640838</v>
      </c>
      <c r="L25" s="117">
        <v>8079888405.6842308</v>
      </c>
      <c r="M25" s="118">
        <v>8095241829.5187407</v>
      </c>
      <c r="N25" s="119">
        <f t="shared" si="0"/>
        <v>0.1444187306383618</v>
      </c>
      <c r="O25" s="120">
        <f t="shared" si="0"/>
        <v>0.14199440940387817</v>
      </c>
      <c r="P25" s="121"/>
      <c r="Q25" s="121"/>
      <c r="R25" s="121"/>
      <c r="S25" s="121"/>
      <c r="T25" s="121"/>
      <c r="U25" s="121"/>
      <c r="V25" s="121"/>
      <c r="W25" s="121"/>
      <c r="X25" s="121"/>
      <c r="Y25" s="121"/>
      <c r="Z25" s="121"/>
      <c r="AA25" s="121"/>
      <c r="AB25" s="121"/>
      <c r="AC25" s="121"/>
    </row>
    <row r="26" spans="1:29" ht="13.5" customHeight="1" x14ac:dyDescent="0.3">
      <c r="A26" s="123" t="s">
        <v>47</v>
      </c>
      <c r="B26" s="47">
        <v>2070232442.1399996</v>
      </c>
      <c r="C26" s="48">
        <v>1756353008.5800002</v>
      </c>
      <c r="D26" s="48">
        <v>72615359.050000012</v>
      </c>
      <c r="E26" s="48">
        <v>633767895.58999991</v>
      </c>
      <c r="F26" s="48">
        <v>1020262688.1999993</v>
      </c>
      <c r="G26" s="48">
        <v>0</v>
      </c>
      <c r="H26" s="124">
        <v>-37887630.98680643</v>
      </c>
      <c r="I26" s="131">
        <v>77055083.930594206</v>
      </c>
      <c r="J26" s="125">
        <v>1097317772.1305935</v>
      </c>
      <c r="K26" s="125">
        <v>1094547581.9891839</v>
      </c>
      <c r="L26" s="125">
        <v>8638856229.0974579</v>
      </c>
      <c r="M26" s="126">
        <v>8020455244.793601</v>
      </c>
      <c r="N26" s="127">
        <f t="shared" si="0"/>
        <v>0.12702118695234213</v>
      </c>
      <c r="O26" s="128">
        <f t="shared" si="0"/>
        <v>0.13646950809926889</v>
      </c>
      <c r="P26" s="121"/>
      <c r="Q26" s="121"/>
      <c r="R26" s="121"/>
      <c r="S26" s="121"/>
      <c r="T26" s="121"/>
      <c r="U26" s="121"/>
      <c r="V26" s="121"/>
      <c r="W26" s="121"/>
      <c r="X26" s="121"/>
      <c r="Y26" s="121"/>
      <c r="Z26" s="121"/>
      <c r="AA26" s="121"/>
      <c r="AB26" s="121"/>
      <c r="AC26" s="121"/>
    </row>
    <row r="27" spans="1:29" ht="13.5" customHeight="1" x14ac:dyDescent="0.3">
      <c r="A27" s="52" t="s">
        <v>48</v>
      </c>
      <c r="B27" s="39">
        <v>1856655373.3399997</v>
      </c>
      <c r="C27" s="40">
        <v>1419833789.3200002</v>
      </c>
      <c r="D27" s="40">
        <v>109587572.22999999</v>
      </c>
      <c r="E27" s="40">
        <v>557993830.57000005</v>
      </c>
      <c r="F27" s="40">
        <v>1104402986.8199997</v>
      </c>
      <c r="G27" s="40">
        <v>0</v>
      </c>
      <c r="H27" s="115">
        <v>-40921633.520394921</v>
      </c>
      <c r="I27" s="122">
        <v>21202588.13770815</v>
      </c>
      <c r="J27" s="117">
        <v>1125605574.9577079</v>
      </c>
      <c r="K27" s="117">
        <v>1139441226.0291409</v>
      </c>
      <c r="L27" s="117">
        <v>7513768407.8136339</v>
      </c>
      <c r="M27" s="118">
        <v>7970758631.1641283</v>
      </c>
      <c r="N27" s="119">
        <f t="shared" si="0"/>
        <v>0.14980573180658333</v>
      </c>
      <c r="O27" s="120">
        <f t="shared" si="0"/>
        <v>0.14295266972131682</v>
      </c>
      <c r="P27" s="121"/>
      <c r="Q27" s="121"/>
      <c r="R27" s="121"/>
      <c r="S27" s="121"/>
      <c r="T27" s="121"/>
      <c r="U27" s="121"/>
      <c r="V27" s="121"/>
      <c r="W27" s="121"/>
      <c r="X27" s="121"/>
      <c r="Y27" s="121"/>
      <c r="Z27" s="121"/>
      <c r="AA27" s="121"/>
      <c r="AB27" s="121"/>
      <c r="AC27" s="121"/>
    </row>
    <row r="28" spans="1:29" ht="13.5" customHeight="1" x14ac:dyDescent="0.3">
      <c r="A28" s="52" t="s">
        <v>49</v>
      </c>
      <c r="B28" s="39">
        <v>1992988325.4399998</v>
      </c>
      <c r="C28" s="40">
        <v>1636190237.49</v>
      </c>
      <c r="D28" s="40">
        <v>59544559.390000001</v>
      </c>
      <c r="E28" s="40">
        <v>672941171.53999984</v>
      </c>
      <c r="F28" s="40">
        <v>1089283818.8799996</v>
      </c>
      <c r="G28" s="40">
        <v>0</v>
      </c>
      <c r="H28" s="115">
        <v>-40828566.39357122</v>
      </c>
      <c r="I28" s="122">
        <v>20912326.797742296</v>
      </c>
      <c r="J28" s="117">
        <v>1110196145.677742</v>
      </c>
      <c r="K28" s="117">
        <v>1097737418.152971</v>
      </c>
      <c r="L28" s="117">
        <v>7933454812.1889353</v>
      </c>
      <c r="M28" s="118">
        <v>8097094322.5248547</v>
      </c>
      <c r="N28" s="119">
        <f t="shared" si="0"/>
        <v>0.13993854782812151</v>
      </c>
      <c r="O28" s="120">
        <f t="shared" si="0"/>
        <v>0.13557177111043855</v>
      </c>
      <c r="P28" s="121"/>
      <c r="Q28" s="121"/>
      <c r="R28" s="121"/>
      <c r="S28" s="121"/>
      <c r="T28" s="121"/>
      <c r="U28" s="121"/>
      <c r="V28" s="121"/>
      <c r="W28" s="121"/>
      <c r="X28" s="121"/>
      <c r="Y28" s="121"/>
      <c r="Z28" s="121"/>
      <c r="AA28" s="121"/>
      <c r="AB28" s="121"/>
      <c r="AC28" s="121"/>
    </row>
    <row r="29" spans="1:29" ht="13.5" customHeight="1" x14ac:dyDescent="0.3">
      <c r="A29" s="52" t="s">
        <v>50</v>
      </c>
      <c r="B29" s="39">
        <v>1979859269.5</v>
      </c>
      <c r="C29" s="40">
        <v>1557212218.54</v>
      </c>
      <c r="D29" s="40">
        <v>72935684.86999999</v>
      </c>
      <c r="E29" s="40">
        <v>597441287.75999999</v>
      </c>
      <c r="F29" s="40">
        <v>1093024023.5900002</v>
      </c>
      <c r="G29" s="40">
        <v>0</v>
      </c>
      <c r="H29" s="115">
        <v>-40915830.774307504</v>
      </c>
      <c r="I29" s="122">
        <v>20984132.126923084</v>
      </c>
      <c r="J29" s="117">
        <v>1114008155.7169232</v>
      </c>
      <c r="K29" s="117">
        <v>1106949219.313751</v>
      </c>
      <c r="L29" s="117">
        <v>8068519746.7788105</v>
      </c>
      <c r="M29" s="118">
        <v>8065860043.6984777</v>
      </c>
      <c r="N29" s="119">
        <f t="shared" si="0"/>
        <v>0.13806846741146886</v>
      </c>
      <c r="O29" s="120">
        <f t="shared" si="0"/>
        <v>0.13723883297213477</v>
      </c>
      <c r="P29" s="121"/>
      <c r="Q29" s="121"/>
      <c r="R29" s="121"/>
      <c r="S29" s="121"/>
      <c r="T29" s="121"/>
      <c r="U29" s="121"/>
      <c r="V29" s="121"/>
      <c r="W29" s="121"/>
      <c r="X29" s="121"/>
      <c r="Y29" s="121"/>
      <c r="Z29" s="121"/>
      <c r="AA29" s="121"/>
      <c r="AB29" s="121"/>
      <c r="AC29" s="121"/>
    </row>
    <row r="30" spans="1:29" ht="13.5" customHeight="1" x14ac:dyDescent="0.3">
      <c r="A30" s="123" t="s">
        <v>51</v>
      </c>
      <c r="B30" s="47">
        <v>2333266568.0900002</v>
      </c>
      <c r="C30" s="48">
        <v>1909135880.72</v>
      </c>
      <c r="D30" s="48">
        <v>86418453.489999995</v>
      </c>
      <c r="E30" s="48">
        <v>725133939.82999992</v>
      </c>
      <c r="F30" s="48">
        <v>1235683080.6900001</v>
      </c>
      <c r="G30" s="48">
        <v>170085030</v>
      </c>
      <c r="H30" s="124">
        <v>-46711945.660054013</v>
      </c>
      <c r="I30" s="122">
        <v>23722934.238020666</v>
      </c>
      <c r="J30" s="117">
        <v>1089329440.4880207</v>
      </c>
      <c r="K30" s="125">
        <v>1095011453.3445311</v>
      </c>
      <c r="L30" s="125">
        <v>8808898479.048893</v>
      </c>
      <c r="M30" s="126">
        <v>8190928448.4428072</v>
      </c>
      <c r="N30" s="127">
        <f t="shared" si="0"/>
        <v>0.12366239014774488</v>
      </c>
      <c r="O30" s="128">
        <f t="shared" si="0"/>
        <v>0.13368587703298834</v>
      </c>
      <c r="P30" s="121"/>
      <c r="Q30" s="121"/>
      <c r="R30" s="121"/>
      <c r="S30" s="121"/>
      <c r="T30" s="121"/>
      <c r="U30" s="121"/>
      <c r="V30" s="121"/>
      <c r="W30" s="121"/>
      <c r="X30" s="121"/>
      <c r="Y30" s="121"/>
      <c r="Z30" s="121"/>
      <c r="AA30" s="121"/>
      <c r="AB30" s="121"/>
      <c r="AC30" s="121"/>
    </row>
    <row r="31" spans="1:29" ht="13.5" customHeight="1" x14ac:dyDescent="0.3">
      <c r="A31" s="52" t="s">
        <v>52</v>
      </c>
      <c r="B31" s="39">
        <v>1891710905.6199999</v>
      </c>
      <c r="C31" s="40">
        <v>1498251676.02</v>
      </c>
      <c r="D31" s="40">
        <v>90557727.030000001</v>
      </c>
      <c r="E31" s="40">
        <v>626561203.83000004</v>
      </c>
      <c r="F31" s="40">
        <v>1110578160.4599998</v>
      </c>
      <c r="G31" s="40">
        <v>0</v>
      </c>
      <c r="H31" s="115">
        <v>-41156416.78911031</v>
      </c>
      <c r="I31" s="129">
        <v>24772988.634656105</v>
      </c>
      <c r="J31" s="130">
        <v>1135491850.6946559</v>
      </c>
      <c r="K31" s="117">
        <v>1136665316.9891946</v>
      </c>
      <c r="L31" s="117">
        <v>7902736697.0841198</v>
      </c>
      <c r="M31" s="118">
        <v>8371170062.9709682</v>
      </c>
      <c r="N31" s="119">
        <f t="shared" si="0"/>
        <v>0.14368337124449804</v>
      </c>
      <c r="O31" s="120">
        <f t="shared" si="0"/>
        <v>0.13578332639747934</v>
      </c>
      <c r="P31" s="121"/>
      <c r="Q31" s="121"/>
      <c r="R31" s="121"/>
      <c r="S31" s="121"/>
      <c r="T31" s="121"/>
      <c r="U31" s="121"/>
      <c r="V31" s="121"/>
      <c r="W31" s="121"/>
      <c r="X31" s="121"/>
      <c r="Y31" s="121"/>
      <c r="Z31" s="121"/>
      <c r="AA31" s="121"/>
      <c r="AB31" s="121"/>
      <c r="AC31" s="121"/>
    </row>
    <row r="32" spans="1:29" ht="13.5" customHeight="1" x14ac:dyDescent="0.3">
      <c r="A32" s="52" t="s">
        <v>53</v>
      </c>
      <c r="B32" s="39">
        <v>1939256979.6299999</v>
      </c>
      <c r="C32" s="40">
        <v>1579183482.6000001</v>
      </c>
      <c r="D32" s="40">
        <v>59595412.710000001</v>
      </c>
      <c r="E32" s="40">
        <v>652861234.68000019</v>
      </c>
      <c r="F32" s="40">
        <v>1072530144.4199998</v>
      </c>
      <c r="G32" s="40">
        <v>0</v>
      </c>
      <c r="H32" s="115">
        <v>-39884019.561634116</v>
      </c>
      <c r="I32" s="122">
        <v>23924274.78227878</v>
      </c>
      <c r="J32" s="117">
        <v>1096568942.3922787</v>
      </c>
      <c r="K32" s="117">
        <v>1085389126.4310846</v>
      </c>
      <c r="L32" s="117">
        <v>8057046789.1590939</v>
      </c>
      <c r="M32" s="118">
        <v>8230347476.4346647</v>
      </c>
      <c r="N32" s="119">
        <f t="shared" si="0"/>
        <v>0.13610060498441345</v>
      </c>
      <c r="O32" s="120">
        <f t="shared" si="0"/>
        <v>0.13187646445533407</v>
      </c>
      <c r="P32" s="121"/>
      <c r="Q32" s="121"/>
      <c r="R32" s="121"/>
      <c r="S32" s="121"/>
      <c r="T32" s="121"/>
      <c r="U32" s="121"/>
      <c r="V32" s="121"/>
      <c r="W32" s="121"/>
      <c r="X32" s="121"/>
      <c r="Y32" s="121"/>
      <c r="Z32" s="121"/>
      <c r="AA32" s="121"/>
      <c r="AB32" s="121"/>
      <c r="AC32" s="121"/>
    </row>
    <row r="33" spans="1:29" ht="13.5" customHeight="1" x14ac:dyDescent="0.3">
      <c r="A33" s="52" t="s">
        <v>54</v>
      </c>
      <c r="B33" s="39">
        <v>1911084084.97</v>
      </c>
      <c r="C33" s="40">
        <v>1542682259.3599999</v>
      </c>
      <c r="D33" s="40">
        <v>65938004.609999999</v>
      </c>
      <c r="E33" s="40">
        <v>660287923.00000024</v>
      </c>
      <c r="F33" s="40">
        <v>1094627753.2200003</v>
      </c>
      <c r="G33" s="40">
        <v>42817106</v>
      </c>
      <c r="H33" s="115">
        <v>-40895392.198877975</v>
      </c>
      <c r="I33" s="122">
        <v>24417192.643574327</v>
      </c>
      <c r="J33" s="117">
        <v>1076247288.3635745</v>
      </c>
      <c r="K33" s="117">
        <v>1080260437.0669947</v>
      </c>
      <c r="L33" s="117">
        <v>8374802717.238925</v>
      </c>
      <c r="M33" s="118">
        <v>8343288979.8552904</v>
      </c>
      <c r="N33" s="119">
        <f t="shared" si="0"/>
        <v>0.12851016611390706</v>
      </c>
      <c r="O33" s="120">
        <f t="shared" si="0"/>
        <v>0.12947656969275098</v>
      </c>
      <c r="P33" s="121"/>
      <c r="Q33" s="121"/>
      <c r="R33" s="121"/>
      <c r="S33" s="121"/>
      <c r="T33" s="121"/>
      <c r="U33" s="121"/>
      <c r="V33" s="121"/>
      <c r="W33" s="121"/>
      <c r="X33" s="121"/>
      <c r="Y33" s="121"/>
      <c r="Z33" s="121"/>
      <c r="AA33" s="121"/>
      <c r="AB33" s="121"/>
      <c r="AC33" s="121"/>
    </row>
    <row r="34" spans="1:29" ht="13.5" customHeight="1" x14ac:dyDescent="0.3">
      <c r="A34" s="123" t="s">
        <v>55</v>
      </c>
      <c r="B34" s="47">
        <v>2009602658.5699999</v>
      </c>
      <c r="C34" s="48">
        <v>1755485393.8300002</v>
      </c>
      <c r="D34" s="48">
        <v>64448740.129999995</v>
      </c>
      <c r="E34" s="48">
        <v>755636153.2699995</v>
      </c>
      <c r="F34" s="48">
        <v>1074202158.1399989</v>
      </c>
      <c r="G34" s="48">
        <v>0</v>
      </c>
      <c r="H34" s="124">
        <v>-40215210.803909108</v>
      </c>
      <c r="I34" s="131">
        <v>23961571.370990165</v>
      </c>
      <c r="J34" s="125">
        <v>1098190766.9809892</v>
      </c>
      <c r="K34" s="125">
        <v>1104183967.9442246</v>
      </c>
      <c r="L34" s="125">
        <v>8990379536.6015224</v>
      </c>
      <c r="M34" s="126">
        <v>8380159220.8227348</v>
      </c>
      <c r="N34" s="127">
        <f t="shared" si="0"/>
        <v>0.12215176928961102</v>
      </c>
      <c r="O34" s="128">
        <f t="shared" si="0"/>
        <v>0.13176169316694911</v>
      </c>
      <c r="P34" s="121"/>
      <c r="Q34" s="121"/>
      <c r="R34" s="121"/>
      <c r="S34" s="121"/>
      <c r="T34" s="121"/>
      <c r="U34" s="121"/>
      <c r="V34" s="121"/>
      <c r="W34" s="121"/>
      <c r="X34" s="121"/>
      <c r="Y34" s="121"/>
      <c r="Z34" s="121"/>
      <c r="AA34" s="121"/>
      <c r="AB34" s="121"/>
      <c r="AC34" s="121"/>
    </row>
    <row r="35" spans="1:29" ht="13.5" customHeight="1" x14ac:dyDescent="0.3">
      <c r="A35" s="52" t="s">
        <v>56</v>
      </c>
      <c r="B35" s="39">
        <v>1755007962.3800001</v>
      </c>
      <c r="C35" s="40">
        <v>1367848008.8</v>
      </c>
      <c r="D35" s="40">
        <v>86690055.99000001</v>
      </c>
      <c r="E35" s="40">
        <v>596403634.04999995</v>
      </c>
      <c r="F35" s="40">
        <v>1070253643.6200004</v>
      </c>
      <c r="G35" s="40">
        <v>0</v>
      </c>
      <c r="H35" s="115">
        <v>-39580425.814070441</v>
      </c>
      <c r="I35" s="122">
        <v>21649055.625147101</v>
      </c>
      <c r="J35" s="117">
        <v>1091966483.9151475</v>
      </c>
      <c r="K35" s="117">
        <v>1105553672.2130537</v>
      </c>
      <c r="L35" s="117">
        <v>7718627618.9567757</v>
      </c>
      <c r="M35" s="118">
        <v>8188500128.7305794</v>
      </c>
      <c r="N35" s="119">
        <f t="shared" ref="N35:O73" si="1">J35/L35</f>
        <v>0.14147158508247015</v>
      </c>
      <c r="O35" s="120">
        <f t="shared" si="1"/>
        <v>0.13501296389238038</v>
      </c>
      <c r="P35" s="121"/>
      <c r="Q35" s="121"/>
      <c r="R35" s="121"/>
      <c r="S35" s="121"/>
      <c r="T35" s="121"/>
      <c r="U35" s="121"/>
      <c r="V35" s="121"/>
      <c r="W35" s="121"/>
      <c r="X35" s="121"/>
      <c r="Y35" s="121"/>
      <c r="Z35" s="121"/>
      <c r="AA35" s="121"/>
      <c r="AB35" s="121"/>
      <c r="AC35" s="121"/>
    </row>
    <row r="36" spans="1:29" ht="13.5" customHeight="1" x14ac:dyDescent="0.3">
      <c r="A36" s="52" t="s">
        <v>57</v>
      </c>
      <c r="B36" s="39">
        <v>1926726848.5799997</v>
      </c>
      <c r="C36" s="40">
        <v>1510994612.51</v>
      </c>
      <c r="D36" s="40">
        <v>50527854.709999993</v>
      </c>
      <c r="E36" s="40">
        <v>710976941.37000012</v>
      </c>
      <c r="F36" s="40">
        <v>1177237032.1499999</v>
      </c>
      <c r="G36" s="40">
        <v>0</v>
      </c>
      <c r="H36" s="115">
        <v>-43542772.470532231</v>
      </c>
      <c r="I36" s="122">
        <v>23813112.101907875</v>
      </c>
      <c r="J36" s="117">
        <v>1201136836.9619079</v>
      </c>
      <c r="K36" s="117">
        <v>1182474389.5617337</v>
      </c>
      <c r="L36" s="117">
        <v>8055270455.3129997</v>
      </c>
      <c r="M36" s="118">
        <v>8226210598.8676672</v>
      </c>
      <c r="N36" s="119">
        <f t="shared" si="1"/>
        <v>0.14911191916215255</v>
      </c>
      <c r="O36" s="120">
        <f t="shared" si="1"/>
        <v>0.14374472612268163</v>
      </c>
      <c r="P36" s="121"/>
      <c r="Q36" s="121"/>
      <c r="R36" s="121"/>
      <c r="S36" s="121"/>
      <c r="T36" s="121"/>
      <c r="U36" s="121"/>
      <c r="V36" s="121"/>
      <c r="W36" s="121"/>
      <c r="X36" s="121"/>
      <c r="Y36" s="121"/>
      <c r="Z36" s="121"/>
      <c r="AA36" s="121"/>
      <c r="AB36" s="121"/>
      <c r="AC36" s="121"/>
    </row>
    <row r="37" spans="1:29" ht="13.5" customHeight="1" x14ac:dyDescent="0.3">
      <c r="A37" s="52" t="s">
        <v>58</v>
      </c>
      <c r="B37" s="39">
        <v>1905055788.75</v>
      </c>
      <c r="C37" s="40">
        <v>1422774491.77</v>
      </c>
      <c r="D37" s="40">
        <v>64489153.719999999</v>
      </c>
      <c r="E37" s="40">
        <v>628737155.47000003</v>
      </c>
      <c r="F37" s="40">
        <v>1175507606.1700003</v>
      </c>
      <c r="G37" s="40">
        <v>0</v>
      </c>
      <c r="H37" s="115">
        <v>-43628109.082448691</v>
      </c>
      <c r="I37" s="122">
        <v>23778129.329867087</v>
      </c>
      <c r="J37" s="117">
        <v>1199355509.2998674</v>
      </c>
      <c r="K37" s="117">
        <v>1204540196.4351237</v>
      </c>
      <c r="L37" s="117">
        <v>8436393560.375988</v>
      </c>
      <c r="M37" s="118">
        <v>8384485004.9375229</v>
      </c>
      <c r="N37" s="119">
        <f t="shared" si="1"/>
        <v>0.14216448067726409</v>
      </c>
      <c r="O37" s="120">
        <f t="shared" si="1"/>
        <v>0.14366299131381169</v>
      </c>
      <c r="P37" s="121"/>
      <c r="Q37" s="121"/>
      <c r="R37" s="121"/>
      <c r="S37" s="121"/>
      <c r="T37" s="121"/>
      <c r="U37" s="121"/>
      <c r="V37" s="121"/>
      <c r="W37" s="121"/>
      <c r="X37" s="121"/>
      <c r="Y37" s="121"/>
      <c r="Z37" s="121"/>
      <c r="AA37" s="121"/>
      <c r="AB37" s="121"/>
      <c r="AC37" s="121"/>
    </row>
    <row r="38" spans="1:29" ht="13.5" customHeight="1" x14ac:dyDescent="0.3">
      <c r="A38" s="123" t="s">
        <v>59</v>
      </c>
      <c r="B38" s="47">
        <v>2261050142.3399997</v>
      </c>
      <c r="C38" s="48">
        <v>1893746973.8499999</v>
      </c>
      <c r="D38" s="48">
        <v>63605131.470000006</v>
      </c>
      <c r="E38" s="48">
        <v>736654887.85000002</v>
      </c>
      <c r="F38" s="48">
        <v>1167563187.8099997</v>
      </c>
      <c r="G38" s="48">
        <v>0</v>
      </c>
      <c r="H38" s="124">
        <v>-42950517.669108063</v>
      </c>
      <c r="I38" s="122">
        <v>23617429.895662535</v>
      </c>
      <c r="J38" s="117">
        <v>1191261499.9656622</v>
      </c>
      <c r="K38" s="125">
        <v>1191152071.9326737</v>
      </c>
      <c r="L38" s="125">
        <v>8940354812.719759</v>
      </c>
      <c r="M38" s="126">
        <v>8351450714.8297548</v>
      </c>
      <c r="N38" s="127">
        <f t="shared" si="1"/>
        <v>0.13324543879073036</v>
      </c>
      <c r="O38" s="128">
        <f t="shared" si="1"/>
        <v>0.14262816277147311</v>
      </c>
      <c r="P38" s="121"/>
      <c r="Q38" s="121"/>
      <c r="R38" s="121"/>
      <c r="S38" s="121"/>
      <c r="T38" s="121"/>
      <c r="U38" s="121"/>
      <c r="V38" s="121"/>
      <c r="W38" s="121"/>
      <c r="X38" s="121"/>
      <c r="Y38" s="121"/>
      <c r="Z38" s="121"/>
      <c r="AA38" s="121"/>
      <c r="AB38" s="121"/>
      <c r="AC38" s="121"/>
    </row>
    <row r="39" spans="1:29" ht="13.5" customHeight="1" x14ac:dyDescent="0.3">
      <c r="A39" s="52" t="s">
        <v>60</v>
      </c>
      <c r="B39" s="39">
        <v>1882744832.1400001</v>
      </c>
      <c r="C39" s="40">
        <v>1360845173.4200001</v>
      </c>
      <c r="D39" s="40">
        <v>88654033.140000001</v>
      </c>
      <c r="E39" s="40">
        <v>628812448.89999998</v>
      </c>
      <c r="F39" s="40">
        <v>1239366140.76</v>
      </c>
      <c r="G39" s="40">
        <v>0</v>
      </c>
      <c r="H39" s="115">
        <v>-45237496.085687578</v>
      </c>
      <c r="I39" s="129">
        <v>22536767.215117719</v>
      </c>
      <c r="J39" s="130">
        <v>1261983590.7251177</v>
      </c>
      <c r="K39" s="117">
        <v>1285098832.0109503</v>
      </c>
      <c r="L39" s="117">
        <v>8073657377.6990213</v>
      </c>
      <c r="M39" s="118">
        <v>8542486559.4293289</v>
      </c>
      <c r="N39" s="119">
        <f t="shared" si="1"/>
        <v>0.15630878692114886</v>
      </c>
      <c r="O39" s="120">
        <f t="shared" si="1"/>
        <v>0.15043615498492513</v>
      </c>
      <c r="P39" s="121"/>
      <c r="Q39" s="121"/>
      <c r="R39" s="121"/>
      <c r="S39" s="121"/>
      <c r="T39" s="121"/>
      <c r="U39" s="121"/>
      <c r="V39" s="121"/>
      <c r="W39" s="121"/>
      <c r="X39" s="121"/>
      <c r="Y39" s="121"/>
      <c r="Z39" s="121"/>
      <c r="AA39" s="121"/>
      <c r="AB39" s="121"/>
      <c r="AC39" s="121"/>
    </row>
    <row r="40" spans="1:29" ht="13.5" customHeight="1" x14ac:dyDescent="0.3">
      <c r="A40" s="52" t="s">
        <v>61</v>
      </c>
      <c r="B40" s="39">
        <v>1992310078.3299999</v>
      </c>
      <c r="C40" s="40">
        <v>1414498744.8700001</v>
      </c>
      <c r="D40" s="40">
        <v>51611152.149999999</v>
      </c>
      <c r="E40" s="40">
        <v>641656462.79999995</v>
      </c>
      <c r="F40" s="40">
        <v>1271078948.4100001</v>
      </c>
      <c r="G40" s="40">
        <v>0</v>
      </c>
      <c r="H40" s="115">
        <v>-46494759.43921113</v>
      </c>
      <c r="I40" s="122">
        <v>23113436.320590928</v>
      </c>
      <c r="J40" s="117">
        <v>1294296602.3605912</v>
      </c>
      <c r="K40" s="117">
        <v>1288337762.2409503</v>
      </c>
      <c r="L40" s="117">
        <v>8492541599.1808901</v>
      </c>
      <c r="M40" s="118">
        <v>8650396379.1012688</v>
      </c>
      <c r="N40" s="119">
        <f t="shared" si="1"/>
        <v>0.15240391668913658</v>
      </c>
      <c r="O40" s="120">
        <f t="shared" si="1"/>
        <v>0.14893395698646608</v>
      </c>
      <c r="P40" s="121"/>
      <c r="Q40" s="121"/>
      <c r="R40" s="121"/>
      <c r="S40" s="121"/>
      <c r="T40" s="121"/>
      <c r="U40" s="121"/>
      <c r="V40" s="121"/>
      <c r="W40" s="121"/>
      <c r="X40" s="121"/>
      <c r="Y40" s="121"/>
      <c r="Z40" s="121"/>
      <c r="AA40" s="121"/>
      <c r="AB40" s="121"/>
      <c r="AC40" s="121"/>
    </row>
    <row r="41" spans="1:29" ht="13.5" customHeight="1" x14ac:dyDescent="0.3">
      <c r="A41" s="52" t="s">
        <v>62</v>
      </c>
      <c r="B41" s="39">
        <v>1948893673.6200001</v>
      </c>
      <c r="C41" s="40">
        <v>1343704539.25</v>
      </c>
      <c r="D41" s="40">
        <v>48881880.840000004</v>
      </c>
      <c r="E41" s="40">
        <v>611319001.21000004</v>
      </c>
      <c r="F41" s="40">
        <v>1265390016.4199998</v>
      </c>
      <c r="G41" s="40">
        <v>0</v>
      </c>
      <c r="H41" s="115">
        <v>-46188889.820234492</v>
      </c>
      <c r="I41" s="122">
        <v>23009988.169358842</v>
      </c>
      <c r="J41" s="117">
        <v>1288492100.3993585</v>
      </c>
      <c r="K41" s="117">
        <v>1303605284.2188303</v>
      </c>
      <c r="L41" s="117">
        <v>8831304329.3079815</v>
      </c>
      <c r="M41" s="118">
        <v>8758454965.1603699</v>
      </c>
      <c r="N41" s="119">
        <f t="shared" si="1"/>
        <v>0.14590054337990688</v>
      </c>
      <c r="O41" s="120">
        <f t="shared" si="1"/>
        <v>0.14883964002833244</v>
      </c>
      <c r="P41" s="121"/>
      <c r="Q41" s="121"/>
      <c r="R41" s="121"/>
      <c r="S41" s="121"/>
      <c r="T41" s="121"/>
      <c r="U41" s="121"/>
      <c r="V41" s="121"/>
      <c r="W41" s="121"/>
      <c r="X41" s="121"/>
      <c r="Y41" s="121"/>
      <c r="Z41" s="121"/>
      <c r="AA41" s="121"/>
      <c r="AB41" s="121"/>
      <c r="AC41" s="121"/>
    </row>
    <row r="42" spans="1:29" ht="13.5" customHeight="1" x14ac:dyDescent="0.3">
      <c r="A42" s="123" t="s">
        <v>63</v>
      </c>
      <c r="B42" s="47">
        <v>2242028956.6199999</v>
      </c>
      <c r="C42" s="48">
        <v>1667133441.8700001</v>
      </c>
      <c r="D42" s="48">
        <v>57181352.25</v>
      </c>
      <c r="E42" s="48">
        <v>734862914.07999992</v>
      </c>
      <c r="F42" s="48">
        <v>1366939781.0799997</v>
      </c>
      <c r="G42" s="48">
        <v>0</v>
      </c>
      <c r="H42" s="124">
        <v>-49027608.426819116</v>
      </c>
      <c r="I42" s="131">
        <v>24856580.013064526</v>
      </c>
      <c r="J42" s="125">
        <v>1391920465.4130642</v>
      </c>
      <c r="K42" s="125">
        <v>1359650880.4274004</v>
      </c>
      <c r="L42" s="125">
        <v>8407470185.5881348</v>
      </c>
      <c r="M42" s="126">
        <v>7853635588.0850668</v>
      </c>
      <c r="N42" s="127">
        <f t="shared" si="1"/>
        <v>0.16555758565746184</v>
      </c>
      <c r="O42" s="128">
        <f t="shared" si="1"/>
        <v>0.17312375462010973</v>
      </c>
      <c r="P42" s="121"/>
      <c r="Q42" s="121"/>
      <c r="R42" s="121"/>
      <c r="S42" s="121"/>
      <c r="T42" s="121"/>
      <c r="U42" s="121"/>
      <c r="V42" s="121"/>
      <c r="W42" s="121"/>
      <c r="X42" s="121"/>
      <c r="Y42" s="121"/>
      <c r="Z42" s="121"/>
      <c r="AA42" s="121"/>
      <c r="AB42" s="121"/>
      <c r="AC42" s="121"/>
    </row>
    <row r="43" spans="1:29" ht="13.5" customHeight="1" x14ac:dyDescent="0.3">
      <c r="A43" s="52" t="s">
        <v>64</v>
      </c>
      <c r="B43" s="39">
        <v>1993022403.2699997</v>
      </c>
      <c r="C43" s="40">
        <v>1354036373.0799999</v>
      </c>
      <c r="D43" s="40">
        <v>79430772.900000006</v>
      </c>
      <c r="E43" s="40">
        <v>582175411.46000004</v>
      </c>
      <c r="F43" s="40">
        <v>1300592214.5499997</v>
      </c>
      <c r="G43" s="40">
        <v>0</v>
      </c>
      <c r="H43" s="115">
        <v>-47252701.841727048</v>
      </c>
      <c r="I43" s="122">
        <v>22405586.191475399</v>
      </c>
      <c r="J43" s="117">
        <v>1323158551.1914752</v>
      </c>
      <c r="K43" s="117">
        <v>1366843269.8423054</v>
      </c>
      <c r="L43" s="117">
        <v>8125348318.8175154</v>
      </c>
      <c r="M43" s="118">
        <v>8624349901.6661129</v>
      </c>
      <c r="N43" s="119">
        <f t="shared" si="1"/>
        <v>0.16284330212985071</v>
      </c>
      <c r="O43" s="120">
        <f t="shared" si="1"/>
        <v>0.1584865277298465</v>
      </c>
      <c r="P43" s="121"/>
      <c r="Q43" s="121"/>
      <c r="R43" s="121"/>
      <c r="S43" s="121"/>
      <c r="T43" s="121"/>
      <c r="U43" s="121"/>
      <c r="V43" s="121"/>
      <c r="W43" s="121"/>
      <c r="X43" s="121"/>
      <c r="Y43" s="121"/>
      <c r="Z43" s="121"/>
      <c r="AA43" s="121"/>
      <c r="AB43" s="121"/>
      <c r="AC43" s="121"/>
    </row>
    <row r="44" spans="1:29" ht="13.5" customHeight="1" x14ac:dyDescent="0.3">
      <c r="A44" s="52" t="s">
        <v>65</v>
      </c>
      <c r="B44" s="39">
        <v>2184619159</v>
      </c>
      <c r="C44" s="40">
        <v>1558328775.77</v>
      </c>
      <c r="D44" s="40">
        <v>85488009.859999999</v>
      </c>
      <c r="E44" s="40">
        <v>637372579.39999998</v>
      </c>
      <c r="F44" s="40">
        <v>1349150972.49</v>
      </c>
      <c r="G44" s="40">
        <v>0</v>
      </c>
      <c r="H44" s="115">
        <v>-49005538.040482067</v>
      </c>
      <c r="I44" s="122">
        <v>23242118.522058439</v>
      </c>
      <c r="J44" s="117">
        <v>1374793271.2620585</v>
      </c>
      <c r="K44" s="117">
        <v>1379985973.1317153</v>
      </c>
      <c r="L44" s="117">
        <v>8647189253.9954147</v>
      </c>
      <c r="M44" s="118">
        <v>8841459655.0897923</v>
      </c>
      <c r="N44" s="119">
        <f t="shared" si="1"/>
        <v>0.15898729990520774</v>
      </c>
      <c r="O44" s="120">
        <f t="shared" si="1"/>
        <v>0.1560812385019813</v>
      </c>
      <c r="P44" s="121"/>
      <c r="Q44" s="121"/>
      <c r="R44" s="121"/>
      <c r="S44" s="121"/>
      <c r="T44" s="121"/>
      <c r="U44" s="121"/>
      <c r="V44" s="121"/>
      <c r="W44" s="121"/>
      <c r="X44" s="121"/>
      <c r="Y44" s="121"/>
      <c r="Z44" s="121"/>
      <c r="AA44" s="121"/>
      <c r="AB44" s="121"/>
      <c r="AC44" s="121"/>
    </row>
    <row r="45" spans="1:29" ht="13.5" customHeight="1" x14ac:dyDescent="0.3">
      <c r="A45" s="52" t="s">
        <v>66</v>
      </c>
      <c r="B45" s="39">
        <v>2245895805.9000001</v>
      </c>
      <c r="C45" s="40">
        <v>1514431472.8199999</v>
      </c>
      <c r="D45" s="40">
        <v>59598018.709999993</v>
      </c>
      <c r="E45" s="40">
        <v>601060202.14999998</v>
      </c>
      <c r="F45" s="40">
        <v>1392122553.9400003</v>
      </c>
      <c r="G45" s="40">
        <v>0</v>
      </c>
      <c r="H45" s="115">
        <v>-50626570.83332327</v>
      </c>
      <c r="I45" s="122">
        <v>23982399.342742197</v>
      </c>
      <c r="J45" s="117">
        <v>1418415541.3627424</v>
      </c>
      <c r="K45" s="117">
        <v>1433906489.0071952</v>
      </c>
      <c r="L45" s="117">
        <v>9089533356.5894222</v>
      </c>
      <c r="M45" s="118">
        <v>9062455465.4731941</v>
      </c>
      <c r="N45" s="119">
        <f t="shared" si="1"/>
        <v>0.15604932461515944</v>
      </c>
      <c r="O45" s="120">
        <f t="shared" si="1"/>
        <v>0.15822494184608102</v>
      </c>
      <c r="P45" s="121"/>
      <c r="Q45" s="121"/>
      <c r="R45" s="121"/>
      <c r="S45" s="121"/>
      <c r="T45" s="121"/>
      <c r="U45" s="121"/>
      <c r="V45" s="121"/>
      <c r="W45" s="121"/>
      <c r="X45" s="121"/>
      <c r="Y45" s="121"/>
      <c r="Z45" s="121"/>
      <c r="AA45" s="121"/>
      <c r="AB45" s="121"/>
      <c r="AC45" s="121"/>
    </row>
    <row r="46" spans="1:29" ht="13.5" customHeight="1" x14ac:dyDescent="0.3">
      <c r="A46" s="52" t="s">
        <v>67</v>
      </c>
      <c r="B46" s="39">
        <v>2491264067.7299995</v>
      </c>
      <c r="C46" s="40">
        <v>1797613459.7800002</v>
      </c>
      <c r="D46" s="40">
        <v>66508027.789999992</v>
      </c>
      <c r="E46" s="40">
        <v>742419319.26999998</v>
      </c>
      <c r="F46" s="40">
        <v>1502577955.0099993</v>
      </c>
      <c r="G46" s="40">
        <v>0</v>
      </c>
      <c r="H46" s="124">
        <v>-54440958.833435804</v>
      </c>
      <c r="I46" s="131">
        <v>25885238.665707178</v>
      </c>
      <c r="J46" s="125">
        <v>1530959148.6257064</v>
      </c>
      <c r="K46" s="125">
        <v>1466590780.4607654</v>
      </c>
      <c r="L46" s="125">
        <v>10355063671.043068</v>
      </c>
      <c r="M46" s="126">
        <v>9688869578.2163258</v>
      </c>
      <c r="N46" s="119">
        <f t="shared" si="1"/>
        <v>0.14784642540700985</v>
      </c>
      <c r="O46" s="120">
        <f t="shared" si="1"/>
        <v>0.15136861618595115</v>
      </c>
      <c r="P46" s="121"/>
      <c r="Q46" s="121"/>
      <c r="R46" s="121"/>
      <c r="S46" s="121"/>
      <c r="T46" s="121"/>
      <c r="U46" s="121"/>
      <c r="V46" s="121"/>
      <c r="W46" s="121"/>
      <c r="X46" s="121"/>
      <c r="Y46" s="121"/>
      <c r="Z46" s="121"/>
      <c r="AA46" s="121"/>
      <c r="AB46" s="121"/>
      <c r="AC46" s="121"/>
    </row>
    <row r="47" spans="1:29" x14ac:dyDescent="0.3">
      <c r="A47" s="133" t="s">
        <v>68</v>
      </c>
      <c r="B47" s="61">
        <v>2006054773.3399997</v>
      </c>
      <c r="C47" s="62">
        <v>1338519240.7099998</v>
      </c>
      <c r="D47" s="62">
        <v>82511415.14200002</v>
      </c>
      <c r="E47" s="62">
        <v>572163939.48000002</v>
      </c>
      <c r="F47" s="62">
        <v>1322210887.2519999</v>
      </c>
      <c r="G47" s="62">
        <v>0</v>
      </c>
      <c r="H47" s="115">
        <v>-29543943.536671516</v>
      </c>
      <c r="I47" s="122">
        <v>43780190.140302606</v>
      </c>
      <c r="J47" s="117">
        <v>1369042366.5923026</v>
      </c>
      <c r="K47" s="117">
        <v>1428074619.8461332</v>
      </c>
      <c r="L47" s="117">
        <v>8506002888.2715464</v>
      </c>
      <c r="M47" s="118">
        <v>9000667973.0994911</v>
      </c>
      <c r="N47" s="134">
        <f t="shared" si="1"/>
        <v>0.16095014127963661</v>
      </c>
      <c r="O47" s="135">
        <f>K47/M47</f>
        <v>0.15866318190097153</v>
      </c>
      <c r="P47" s="121"/>
      <c r="Q47" s="121"/>
      <c r="R47" s="121"/>
      <c r="S47" s="121"/>
      <c r="T47" s="121"/>
      <c r="U47" s="121"/>
      <c r="V47" s="121"/>
      <c r="W47" s="121"/>
      <c r="X47" s="121"/>
      <c r="Y47" s="121"/>
      <c r="Z47" s="121"/>
      <c r="AA47" s="121"/>
      <c r="AB47" s="121"/>
      <c r="AC47" s="121"/>
    </row>
    <row r="48" spans="1:29" x14ac:dyDescent="0.3">
      <c r="A48" s="52" t="s">
        <v>69</v>
      </c>
      <c r="B48" s="39">
        <v>2202282152.7399998</v>
      </c>
      <c r="C48" s="40">
        <v>1441311633.75</v>
      </c>
      <c r="D48" s="40">
        <v>50117052.180999994</v>
      </c>
      <c r="E48" s="40">
        <v>604222890.63</v>
      </c>
      <c r="F48" s="40">
        <v>1415310461.8009999</v>
      </c>
      <c r="G48" s="40">
        <v>0</v>
      </c>
      <c r="H48" s="115">
        <v>-31797505.119821321</v>
      </c>
      <c r="I48" s="122">
        <v>46862842.926657759</v>
      </c>
      <c r="J48" s="117">
        <v>1465048913.8076575</v>
      </c>
      <c r="K48" s="117">
        <v>1465685792.3145034</v>
      </c>
      <c r="L48" s="117">
        <v>8802211532.2119179</v>
      </c>
      <c r="M48" s="118">
        <v>8985432126.9602318</v>
      </c>
      <c r="N48" s="119">
        <f t="shared" si="1"/>
        <v>0.16644100274644316</v>
      </c>
      <c r="O48" s="120">
        <f>K48/M48</f>
        <v>0.1631180083055554</v>
      </c>
      <c r="P48" s="121"/>
      <c r="Q48" s="121"/>
      <c r="R48" s="121"/>
      <c r="S48" s="121"/>
      <c r="T48" s="121"/>
      <c r="U48" s="121"/>
      <c r="V48" s="121"/>
      <c r="W48" s="121"/>
      <c r="X48" s="121"/>
      <c r="Y48" s="121"/>
      <c r="Z48" s="121"/>
      <c r="AA48" s="121"/>
      <c r="AB48" s="121"/>
      <c r="AC48" s="121"/>
    </row>
    <row r="49" spans="1:29" x14ac:dyDescent="0.3">
      <c r="A49" s="52" t="s">
        <v>70</v>
      </c>
      <c r="B49" s="39">
        <v>2103199814.0699999</v>
      </c>
      <c r="C49" s="40">
        <v>1353552773.5899999</v>
      </c>
      <c r="D49" s="40">
        <v>49543767.842999995</v>
      </c>
      <c r="E49" s="40">
        <v>595601778.19000006</v>
      </c>
      <c r="F49" s="40">
        <v>1394792586.5130002</v>
      </c>
      <c r="G49" s="40">
        <v>0</v>
      </c>
      <c r="H49" s="115">
        <v>-31352722.019581515</v>
      </c>
      <c r="I49" s="122">
        <v>46183468.335172914</v>
      </c>
      <c r="J49" s="117">
        <v>1443734170.8081732</v>
      </c>
      <c r="K49" s="117">
        <v>1460531356.1613934</v>
      </c>
      <c r="L49" s="117">
        <v>8924540880.585804</v>
      </c>
      <c r="M49" s="118">
        <v>8904590141.9477329</v>
      </c>
      <c r="N49" s="119">
        <f t="shared" si="1"/>
        <v>0.16177125413239263</v>
      </c>
      <c r="O49" s="120">
        <f t="shared" si="1"/>
        <v>0.16402005402597072</v>
      </c>
      <c r="P49" s="121"/>
      <c r="Q49" s="121"/>
      <c r="R49" s="121"/>
      <c r="S49" s="121"/>
      <c r="T49" s="121"/>
      <c r="U49" s="121"/>
      <c r="V49" s="121"/>
      <c r="W49" s="121"/>
      <c r="X49" s="121"/>
      <c r="Y49" s="121"/>
      <c r="Z49" s="121"/>
      <c r="AA49" s="121"/>
      <c r="AB49" s="121"/>
      <c r="AC49" s="121"/>
    </row>
    <row r="50" spans="1:29" x14ac:dyDescent="0.3">
      <c r="A50" s="123" t="s">
        <v>71</v>
      </c>
      <c r="B50" s="47">
        <v>2371822465.6699996</v>
      </c>
      <c r="C50" s="48">
        <v>1650507203.3499999</v>
      </c>
      <c r="D50" s="48">
        <v>51239509.487999998</v>
      </c>
      <c r="E50" s="48">
        <v>731470614.56999993</v>
      </c>
      <c r="F50" s="48">
        <v>1504025386.3779998</v>
      </c>
      <c r="G50" s="48">
        <v>0</v>
      </c>
      <c r="H50" s="124">
        <v>-33660987.717160985</v>
      </c>
      <c r="I50" s="131">
        <v>49800314.024279587</v>
      </c>
      <c r="J50" s="125">
        <v>1556892756.1622794</v>
      </c>
      <c r="K50" s="125">
        <v>1480426439.0483832</v>
      </c>
      <c r="L50" s="125">
        <v>9677838375.8603001</v>
      </c>
      <c r="M50" s="126">
        <v>9019903434.9221153</v>
      </c>
      <c r="N50" s="127">
        <f t="shared" si="1"/>
        <v>0.16087195256801148</v>
      </c>
      <c r="O50" s="128">
        <f t="shared" si="1"/>
        <v>0.16412885678095582</v>
      </c>
      <c r="P50" s="121"/>
      <c r="Q50" s="121"/>
      <c r="R50" s="121"/>
      <c r="S50" s="121"/>
      <c r="T50" s="121"/>
      <c r="U50" s="121"/>
      <c r="V50" s="121"/>
      <c r="W50" s="121"/>
      <c r="X50" s="121"/>
      <c r="Y50" s="121"/>
      <c r="Z50" s="121"/>
      <c r="AA50" s="121"/>
      <c r="AB50" s="121"/>
      <c r="AC50" s="121"/>
    </row>
    <row r="51" spans="1:29" ht="13.5" customHeight="1" x14ac:dyDescent="0.3">
      <c r="A51" s="136" t="s">
        <v>72</v>
      </c>
      <c r="B51" s="61">
        <v>2187332777.6500001</v>
      </c>
      <c r="C51" s="62">
        <v>1498924397.3499999</v>
      </c>
      <c r="D51" s="62">
        <v>63258485.449999996</v>
      </c>
      <c r="E51" s="62">
        <v>660236618.89999998</v>
      </c>
      <c r="F51" s="62">
        <v>1411903484.6500003</v>
      </c>
      <c r="G51" s="62">
        <v>0</v>
      </c>
      <c r="H51" s="115">
        <v>-29591642.98239962</v>
      </c>
      <c r="I51" s="129">
        <v>44281670.747065447</v>
      </c>
      <c r="J51" s="137">
        <v>1460035624.8470659</v>
      </c>
      <c r="K51" s="117">
        <v>1528711306.2681415</v>
      </c>
      <c r="L51" s="117">
        <v>9046573805.0891056</v>
      </c>
      <c r="M51" s="118">
        <v>9528806566.2834091</v>
      </c>
      <c r="N51" s="138">
        <f t="shared" si="1"/>
        <v>0.16139100352287294</v>
      </c>
      <c r="O51" s="139">
        <f t="shared" si="1"/>
        <v>0.16043051096003055</v>
      </c>
      <c r="P51" s="121"/>
      <c r="Q51" s="121"/>
      <c r="R51" s="121"/>
      <c r="S51" s="121"/>
      <c r="T51" s="121"/>
      <c r="U51" s="121"/>
      <c r="V51" s="121"/>
      <c r="W51" s="121"/>
      <c r="X51" s="121"/>
      <c r="Y51" s="121"/>
      <c r="Z51" s="121"/>
      <c r="AA51" s="121"/>
      <c r="AB51" s="121"/>
      <c r="AC51" s="121"/>
    </row>
    <row r="52" spans="1:29" x14ac:dyDescent="0.3">
      <c r="A52" s="41" t="s">
        <v>73</v>
      </c>
      <c r="B52" s="39">
        <v>2333103818.5299997</v>
      </c>
      <c r="C52" s="40">
        <v>1553625934.6499999</v>
      </c>
      <c r="D52" s="40">
        <v>38266875.850000001</v>
      </c>
      <c r="E52" s="40">
        <v>663139759.39999998</v>
      </c>
      <c r="F52" s="40">
        <v>1480884519.1299999</v>
      </c>
      <c r="G52" s="40">
        <v>0</v>
      </c>
      <c r="H52" s="115">
        <v>-30989677.753636692</v>
      </c>
      <c r="I52" s="122">
        <v>46445129.857298128</v>
      </c>
      <c r="J52" s="137">
        <v>1531409827.9272981</v>
      </c>
      <c r="K52" s="117">
        <v>1534515317.8533614</v>
      </c>
      <c r="L52" s="117">
        <v>9486885420.0536823</v>
      </c>
      <c r="M52" s="118">
        <v>9669543510.1701775</v>
      </c>
      <c r="N52" s="140">
        <f t="shared" si="1"/>
        <v>0.1614238772917142</v>
      </c>
      <c r="O52" s="141">
        <f t="shared" si="1"/>
        <v>0.15869573535083611</v>
      </c>
      <c r="P52" s="121"/>
      <c r="Q52" s="121"/>
      <c r="R52" s="121"/>
      <c r="S52" s="121"/>
      <c r="T52" s="121"/>
      <c r="U52" s="121"/>
      <c r="V52" s="121"/>
      <c r="W52" s="121"/>
      <c r="X52" s="121"/>
      <c r="Y52" s="121"/>
      <c r="Z52" s="121"/>
      <c r="AA52" s="121"/>
      <c r="AB52" s="121"/>
      <c r="AC52" s="121"/>
    </row>
    <row r="53" spans="1:29" x14ac:dyDescent="0.3">
      <c r="A53" s="41" t="s">
        <v>74</v>
      </c>
      <c r="B53" s="39">
        <v>2248097278.23</v>
      </c>
      <c r="C53" s="40">
        <v>1432162230.6500001</v>
      </c>
      <c r="D53" s="40">
        <v>46765479.93</v>
      </c>
      <c r="E53" s="40">
        <v>640291898.67000008</v>
      </c>
      <c r="F53" s="40">
        <v>1502992426.1800001</v>
      </c>
      <c r="G53" s="40">
        <v>0</v>
      </c>
      <c r="H53" s="115">
        <v>-31478162.821426883</v>
      </c>
      <c r="I53" s="122">
        <v>47138502.36578621</v>
      </c>
      <c r="J53" s="137">
        <v>1553377857.3557863</v>
      </c>
      <c r="K53" s="117">
        <v>1571890123.5046816</v>
      </c>
      <c r="L53" s="117">
        <v>9710479169.9913921</v>
      </c>
      <c r="M53" s="118">
        <v>9683045049.1567764</v>
      </c>
      <c r="N53" s="140">
        <f t="shared" si="1"/>
        <v>0.15996922810526593</v>
      </c>
      <c r="O53" s="141">
        <f t="shared" si="1"/>
        <v>0.16233427764973227</v>
      </c>
      <c r="P53" s="121"/>
      <c r="Q53" s="121"/>
      <c r="R53" s="121"/>
      <c r="S53" s="121"/>
      <c r="T53" s="121"/>
      <c r="U53" s="121"/>
      <c r="V53" s="121"/>
      <c r="W53" s="121"/>
      <c r="X53" s="121"/>
      <c r="Y53" s="121"/>
      <c r="Z53" s="121"/>
      <c r="AA53" s="121"/>
      <c r="AB53" s="121"/>
      <c r="AC53" s="121"/>
    </row>
    <row r="54" spans="1:29" x14ac:dyDescent="0.3">
      <c r="A54" s="49" t="s">
        <v>75</v>
      </c>
      <c r="B54" s="47">
        <v>2617119521.7400002</v>
      </c>
      <c r="C54" s="48">
        <v>1726892889.77</v>
      </c>
      <c r="D54" s="48">
        <v>53763755.969999999</v>
      </c>
      <c r="E54" s="48">
        <v>714166466.82000005</v>
      </c>
      <c r="F54" s="48">
        <v>1658156854.7600005</v>
      </c>
      <c r="G54" s="48">
        <v>0</v>
      </c>
      <c r="H54" s="124">
        <v>-34295674.835772157</v>
      </c>
      <c r="I54" s="131">
        <v>52004939.918165632</v>
      </c>
      <c r="J54" s="142">
        <v>1713826612.2481661</v>
      </c>
      <c r="K54" s="125">
        <v>1623533174.7521315</v>
      </c>
      <c r="L54" s="125">
        <v>10161211776.175766</v>
      </c>
      <c r="M54" s="126">
        <v>9523755045.6995907</v>
      </c>
      <c r="N54" s="143">
        <f t="shared" si="1"/>
        <v>0.16866360528637414</v>
      </c>
      <c r="O54" s="144">
        <f t="shared" si="1"/>
        <v>0.17047195848293376</v>
      </c>
      <c r="P54" s="121"/>
      <c r="Q54" s="121"/>
      <c r="R54" s="121"/>
      <c r="S54" s="121"/>
      <c r="T54" s="121"/>
      <c r="U54" s="121"/>
      <c r="V54" s="121"/>
      <c r="W54" s="121"/>
      <c r="X54" s="121"/>
      <c r="Y54" s="121"/>
      <c r="Z54" s="121"/>
      <c r="AA54" s="121"/>
      <c r="AB54" s="121"/>
      <c r="AC54" s="121"/>
    </row>
    <row r="55" spans="1:29" x14ac:dyDescent="0.3">
      <c r="A55" s="136" t="s">
        <v>76</v>
      </c>
      <c r="B55" s="61">
        <v>2262025403.9200001</v>
      </c>
      <c r="C55" s="62">
        <v>1466042624.9699998</v>
      </c>
      <c r="D55" s="62">
        <v>73169726.939999998</v>
      </c>
      <c r="E55" s="62">
        <v>618516504.23000002</v>
      </c>
      <c r="F55" s="62">
        <v>1487669010.1200004</v>
      </c>
      <c r="G55" s="62">
        <v>0</v>
      </c>
      <c r="H55" s="115">
        <v>-29087359.177019428</v>
      </c>
      <c r="I55" s="129">
        <v>47935769.8421093</v>
      </c>
      <c r="J55" s="145">
        <v>1540195355.6721096</v>
      </c>
      <c r="K55" s="117">
        <v>1623289587.385479</v>
      </c>
      <c r="L55" s="117">
        <v>9494252763.1971436</v>
      </c>
      <c r="M55" s="118">
        <v>10001960351.028448</v>
      </c>
      <c r="N55" s="138">
        <f t="shared" si="1"/>
        <v>0.16222396791903571</v>
      </c>
      <c r="O55" s="139">
        <f t="shared" si="1"/>
        <v>0.1622971428014674</v>
      </c>
      <c r="P55" s="121"/>
      <c r="Q55" s="121"/>
      <c r="R55" s="121"/>
      <c r="S55" s="121"/>
      <c r="T55" s="121"/>
      <c r="U55" s="121"/>
      <c r="V55" s="121"/>
      <c r="W55" s="121"/>
      <c r="X55" s="121"/>
      <c r="Y55" s="121"/>
      <c r="Z55" s="121"/>
      <c r="AA55" s="121"/>
      <c r="AB55" s="121"/>
      <c r="AC55" s="121"/>
    </row>
    <row r="56" spans="1:29" x14ac:dyDescent="0.3">
      <c r="A56" s="41" t="s">
        <v>77</v>
      </c>
      <c r="B56" s="39">
        <v>2534743348.52</v>
      </c>
      <c r="C56" s="40">
        <v>1570320425.2100003</v>
      </c>
      <c r="D56" s="40">
        <v>43553916.329999998</v>
      </c>
      <c r="E56" s="40">
        <v>619282355.8900001</v>
      </c>
      <c r="F56" s="40">
        <v>1627259195.5299995</v>
      </c>
      <c r="G56" s="40">
        <v>0</v>
      </c>
      <c r="H56" s="115">
        <v>-31915854.822112087</v>
      </c>
      <c r="I56" s="122">
        <v>52433654.085521311</v>
      </c>
      <c r="J56" s="137">
        <v>1684219262.4055207</v>
      </c>
      <c r="K56" s="117">
        <v>1684343086.096359</v>
      </c>
      <c r="L56" s="117">
        <v>9947411693.3413906</v>
      </c>
      <c r="M56" s="118">
        <v>10154937066.865046</v>
      </c>
      <c r="N56" s="140">
        <f t="shared" si="1"/>
        <v>0.16931231101381933</v>
      </c>
      <c r="O56" s="141">
        <f t="shared" si="1"/>
        <v>0.16586445341864994</v>
      </c>
      <c r="P56" s="121"/>
      <c r="Q56" s="121"/>
      <c r="R56" s="121"/>
      <c r="S56" s="121"/>
      <c r="T56" s="121"/>
      <c r="U56" s="121"/>
      <c r="V56" s="121"/>
      <c r="W56" s="121"/>
      <c r="X56" s="121"/>
      <c r="Y56" s="121"/>
      <c r="Z56" s="121"/>
      <c r="AA56" s="121"/>
      <c r="AB56" s="121"/>
      <c r="AC56" s="121"/>
    </row>
    <row r="57" spans="1:29" x14ac:dyDescent="0.3">
      <c r="A57" s="41" t="s">
        <v>78</v>
      </c>
      <c r="B57" s="39">
        <v>2447241517.1900001</v>
      </c>
      <c r="C57" s="40">
        <v>1546900208.4400001</v>
      </c>
      <c r="D57" s="40">
        <v>50012424.68</v>
      </c>
      <c r="E57" s="40">
        <v>660475857</v>
      </c>
      <c r="F57" s="40">
        <v>1610829590.4300001</v>
      </c>
      <c r="G57" s="40">
        <v>0</v>
      </c>
      <c r="H57" s="115">
        <v>-31600295.9688191</v>
      </c>
      <c r="I57" s="122">
        <v>51904258.256669037</v>
      </c>
      <c r="J57" s="137">
        <v>1667008100.7266691</v>
      </c>
      <c r="K57" s="117">
        <v>1678789121.7744291</v>
      </c>
      <c r="L57" s="117">
        <v>10307004079.134459</v>
      </c>
      <c r="M57" s="118">
        <v>10283557860.580318</v>
      </c>
      <c r="N57" s="140">
        <f t="shared" si="1"/>
        <v>0.16173546531347233</v>
      </c>
      <c r="O57" s="141">
        <f t="shared" si="1"/>
        <v>0.16324983478818023</v>
      </c>
      <c r="P57" s="121"/>
      <c r="Q57" s="121"/>
      <c r="R57" s="121"/>
      <c r="S57" s="121"/>
      <c r="T57" s="121"/>
      <c r="U57" s="121"/>
      <c r="V57" s="121"/>
      <c r="W57" s="121"/>
      <c r="X57" s="121"/>
      <c r="Y57" s="121"/>
      <c r="Z57" s="121"/>
      <c r="AA57" s="121"/>
      <c r="AB57" s="121"/>
      <c r="AC57" s="121"/>
    </row>
    <row r="58" spans="1:29" x14ac:dyDescent="0.3">
      <c r="A58" s="49" t="s">
        <v>79</v>
      </c>
      <c r="B58" s="39">
        <v>2798218850.3499999</v>
      </c>
      <c r="C58" s="40">
        <v>1898118301.1999998</v>
      </c>
      <c r="D58" s="40">
        <v>53498134.849999994</v>
      </c>
      <c r="E58" s="40">
        <v>774818178.25999999</v>
      </c>
      <c r="F58" s="40">
        <v>1728416862.2599998</v>
      </c>
      <c r="G58" s="40">
        <v>0</v>
      </c>
      <c r="H58" s="124">
        <v>-33751648.425284721</v>
      </c>
      <c r="I58" s="131">
        <v>55693163.154506318</v>
      </c>
      <c r="J58" s="137">
        <v>1788702666.2045059</v>
      </c>
      <c r="K58" s="125">
        <v>1693703589.7525392</v>
      </c>
      <c r="L58" s="125">
        <v>11006235687.014677</v>
      </c>
      <c r="M58" s="126">
        <v>10314448944.213848</v>
      </c>
      <c r="N58" s="140">
        <f t="shared" si="1"/>
        <v>0.16251720543426526</v>
      </c>
      <c r="O58" s="141">
        <f t="shared" si="1"/>
        <v>0.16420689063594282</v>
      </c>
      <c r="P58" s="121"/>
      <c r="Q58" s="121"/>
      <c r="R58" s="121"/>
      <c r="S58" s="121"/>
      <c r="T58" s="121"/>
      <c r="U58" s="121"/>
      <c r="V58" s="121"/>
      <c r="W58" s="121"/>
      <c r="X58" s="121"/>
      <c r="Y58" s="121"/>
      <c r="Z58" s="121"/>
      <c r="AA58" s="121"/>
      <c r="AB58" s="121"/>
      <c r="AC58" s="121"/>
    </row>
    <row r="59" spans="1:29" x14ac:dyDescent="0.3">
      <c r="A59" s="136" t="s">
        <v>80</v>
      </c>
      <c r="B59" s="61">
        <v>2470700111.9100003</v>
      </c>
      <c r="C59" s="62">
        <v>1614111862.2200003</v>
      </c>
      <c r="D59" s="62">
        <v>74305541.700000003</v>
      </c>
      <c r="E59" s="62">
        <v>665179062.13</v>
      </c>
      <c r="F59" s="62">
        <v>1596072853.5200002</v>
      </c>
      <c r="G59" s="62">
        <v>0</v>
      </c>
      <c r="H59" s="115">
        <v>-25385515.276448935</v>
      </c>
      <c r="I59" s="122">
        <v>58877963.663414478</v>
      </c>
      <c r="J59" s="145">
        <v>1660683120.0234146</v>
      </c>
      <c r="K59" s="117">
        <v>1757504717.8802943</v>
      </c>
      <c r="L59" s="117">
        <v>9986512195.1659622</v>
      </c>
      <c r="M59" s="118">
        <v>10524611780.211937</v>
      </c>
      <c r="N59" s="138">
        <f t="shared" si="1"/>
        <v>0.16629260422144973</v>
      </c>
      <c r="O59" s="139">
        <f t="shared" si="1"/>
        <v>0.16698998068362983</v>
      </c>
      <c r="P59" s="121"/>
      <c r="Q59" s="121"/>
      <c r="R59" s="121"/>
      <c r="S59" s="121"/>
      <c r="T59" s="121"/>
      <c r="U59" s="121"/>
      <c r="V59" s="121"/>
      <c r="W59" s="121"/>
      <c r="X59" s="121"/>
      <c r="Y59" s="121"/>
      <c r="Z59" s="121"/>
      <c r="AA59" s="121"/>
      <c r="AB59" s="121"/>
      <c r="AC59" s="121"/>
    </row>
    <row r="60" spans="1:29" x14ac:dyDescent="0.3">
      <c r="A60" s="41" t="s">
        <v>81</v>
      </c>
      <c r="B60" s="39">
        <v>2635192391.6100001</v>
      </c>
      <c r="C60" s="40">
        <v>1658304441.1499999</v>
      </c>
      <c r="D60" s="40">
        <v>57373217.970000006</v>
      </c>
      <c r="E60" s="40">
        <v>651816149.77999997</v>
      </c>
      <c r="F60" s="40">
        <v>1686077318.2100005</v>
      </c>
      <c r="G60" s="40">
        <v>0</v>
      </c>
      <c r="H60" s="115">
        <v>-26818234.937532444</v>
      </c>
      <c r="I60" s="122">
        <v>62198162.731944345</v>
      </c>
      <c r="J60" s="137">
        <v>1754613740.4519448</v>
      </c>
      <c r="K60" s="117">
        <v>1768062551.5096743</v>
      </c>
      <c r="L60" s="117">
        <v>10410096957.571819</v>
      </c>
      <c r="M60" s="118">
        <v>10642733455.078201</v>
      </c>
      <c r="N60" s="140">
        <f t="shared" si="1"/>
        <v>0.16854922174146711</v>
      </c>
      <c r="O60" s="141">
        <f t="shared" si="1"/>
        <v>0.1661286133841903</v>
      </c>
      <c r="P60" s="121"/>
      <c r="Q60" s="121"/>
      <c r="R60" s="121"/>
      <c r="S60" s="121"/>
      <c r="T60" s="121"/>
      <c r="U60" s="121"/>
      <c r="V60" s="121"/>
      <c r="W60" s="121"/>
      <c r="X60" s="121"/>
      <c r="Y60" s="121"/>
      <c r="Z60" s="121"/>
      <c r="AA60" s="121"/>
      <c r="AB60" s="121"/>
      <c r="AC60" s="121"/>
    </row>
    <row r="61" spans="1:29" x14ac:dyDescent="0.3">
      <c r="A61" s="41" t="s">
        <v>82</v>
      </c>
      <c r="B61" s="39">
        <v>2611399735.6100001</v>
      </c>
      <c r="C61" s="40">
        <v>1551402388.54</v>
      </c>
      <c r="D61" s="40">
        <v>72539257.359999999</v>
      </c>
      <c r="E61" s="40">
        <v>634151539.85000002</v>
      </c>
      <c r="F61" s="40">
        <v>1766688144.28</v>
      </c>
      <c r="G61" s="43">
        <v>0</v>
      </c>
      <c r="H61" s="115">
        <v>-27946165.067571327</v>
      </c>
      <c r="I61" s="43">
        <v>65171837.321898006</v>
      </c>
      <c r="J61" s="137">
        <v>1837376647.4318979</v>
      </c>
      <c r="K61" s="117">
        <v>1840133212.2211843</v>
      </c>
      <c r="L61" s="117">
        <v>10759769746.976593</v>
      </c>
      <c r="M61" s="118">
        <v>10736212742.016186</v>
      </c>
      <c r="N61" s="140">
        <f t="shared" si="1"/>
        <v>0.17076356563746967</v>
      </c>
      <c r="O61" s="141">
        <f t="shared" si="1"/>
        <v>0.17139500272939079</v>
      </c>
      <c r="P61" s="121"/>
      <c r="Q61" s="121"/>
      <c r="R61" s="121"/>
      <c r="S61" s="121"/>
      <c r="T61" s="121"/>
      <c r="U61" s="121"/>
      <c r="V61" s="121"/>
      <c r="W61" s="121"/>
      <c r="X61" s="121"/>
      <c r="Y61" s="121"/>
      <c r="Z61" s="121"/>
      <c r="AA61" s="121"/>
      <c r="AB61" s="121"/>
      <c r="AC61" s="121"/>
    </row>
    <row r="62" spans="1:29" x14ac:dyDescent="0.3">
      <c r="A62" s="49" t="s">
        <v>83</v>
      </c>
      <c r="B62" s="39">
        <v>2942935620.3600001</v>
      </c>
      <c r="C62" s="40">
        <v>1807808630.22</v>
      </c>
      <c r="D62" s="40">
        <v>58734662.039999999</v>
      </c>
      <c r="E62" s="40">
        <v>743303260.27999997</v>
      </c>
      <c r="F62" s="48">
        <v>1937164912.4600003</v>
      </c>
      <c r="G62" s="50">
        <v>0</v>
      </c>
      <c r="H62" s="124">
        <v>-30392244.844775226</v>
      </c>
      <c r="I62" s="50">
        <v>71460600.983420059</v>
      </c>
      <c r="J62" s="137">
        <v>2015045995.5334203</v>
      </c>
      <c r="K62" s="125">
        <v>1902019021.8295243</v>
      </c>
      <c r="L62" s="125">
        <v>11792637891.565006</v>
      </c>
      <c r="M62" s="126">
        <v>11045458813.973064</v>
      </c>
      <c r="N62" s="143">
        <f t="shared" si="1"/>
        <v>0.17087321887283038</v>
      </c>
      <c r="O62" s="144">
        <f>K62/M62</f>
        <v>0.17219918645872581</v>
      </c>
      <c r="P62" s="121"/>
      <c r="Q62" s="121"/>
      <c r="R62" s="121"/>
      <c r="S62" s="121"/>
      <c r="T62" s="121"/>
      <c r="U62" s="121"/>
      <c r="V62" s="121"/>
      <c r="W62" s="121"/>
      <c r="X62" s="121"/>
      <c r="Y62" s="121"/>
      <c r="Z62" s="121"/>
      <c r="AA62" s="121"/>
      <c r="AB62" s="121"/>
      <c r="AC62" s="121"/>
    </row>
    <row r="63" spans="1:29" x14ac:dyDescent="0.3">
      <c r="A63" s="136" t="s">
        <v>84</v>
      </c>
      <c r="B63" s="61">
        <v>2449583174.6900001</v>
      </c>
      <c r="C63" s="62">
        <v>1538278916.3699999</v>
      </c>
      <c r="D63" s="62">
        <v>68661964.579999998</v>
      </c>
      <c r="E63" s="62">
        <v>657897619.90999997</v>
      </c>
      <c r="F63" s="62">
        <v>1637863842.8099999</v>
      </c>
      <c r="G63" s="63">
        <v>0</v>
      </c>
      <c r="H63" s="115">
        <v>-6656421.4983997596</v>
      </c>
      <c r="I63" s="122">
        <v>90641669.700667262</v>
      </c>
      <c r="J63" s="145">
        <v>1735409713.8206673</v>
      </c>
      <c r="K63" s="117">
        <v>1835023455.3719232</v>
      </c>
      <c r="L63" s="117">
        <v>10600782653.239515</v>
      </c>
      <c r="M63" s="118">
        <v>11165385608.196814</v>
      </c>
      <c r="N63" s="138">
        <f t="shared" si="1"/>
        <v>0.16370581027716286</v>
      </c>
      <c r="O63" s="139">
        <f t="shared" si="1"/>
        <v>0.16434931311506004</v>
      </c>
      <c r="P63" s="121"/>
      <c r="Q63" s="121"/>
      <c r="R63" s="121"/>
      <c r="S63" s="121"/>
      <c r="T63" s="121"/>
      <c r="U63" s="121"/>
      <c r="V63" s="121"/>
      <c r="W63" s="121"/>
      <c r="X63" s="121"/>
      <c r="Y63" s="121"/>
      <c r="Z63" s="121"/>
      <c r="AA63" s="121"/>
      <c r="AB63" s="121"/>
      <c r="AC63" s="121"/>
    </row>
    <row r="64" spans="1:29" x14ac:dyDescent="0.3">
      <c r="A64" s="41" t="s">
        <v>85</v>
      </c>
      <c r="B64" s="39">
        <v>2314505811.2400002</v>
      </c>
      <c r="C64" s="40">
        <v>1247895014.8600001</v>
      </c>
      <c r="D64" s="40">
        <v>64199114.190000005</v>
      </c>
      <c r="E64" s="40">
        <v>458683336.14999998</v>
      </c>
      <c r="F64" s="40">
        <v>1589493246.7200003</v>
      </c>
      <c r="G64" s="43">
        <v>0</v>
      </c>
      <c r="H64" s="115">
        <v>-6477488.477063206</v>
      </c>
      <c r="I64" s="122">
        <v>87964773.44139576</v>
      </c>
      <c r="J64" s="137">
        <v>1689795383.8513961</v>
      </c>
      <c r="K64" s="117">
        <v>1694295968.6877632</v>
      </c>
      <c r="L64" s="117">
        <v>10406328013.552721</v>
      </c>
      <c r="M64" s="118">
        <v>10653784363.929493</v>
      </c>
      <c r="N64" s="140">
        <f t="shared" si="1"/>
        <v>0.162381522247875</v>
      </c>
      <c r="O64" s="141">
        <f t="shared" si="1"/>
        <v>0.15903231291447378</v>
      </c>
      <c r="P64" s="121"/>
      <c r="Q64" s="121"/>
      <c r="R64" s="121"/>
      <c r="S64" s="121"/>
      <c r="T64" s="121"/>
      <c r="U64" s="121"/>
      <c r="V64" s="121"/>
      <c r="W64" s="121"/>
      <c r="X64" s="121"/>
      <c r="Y64" s="121"/>
      <c r="Z64" s="121"/>
      <c r="AA64" s="121"/>
      <c r="AB64" s="121"/>
      <c r="AC64" s="121"/>
    </row>
    <row r="65" spans="1:29" s="146" customFormat="1" x14ac:dyDescent="0.3">
      <c r="A65" s="41" t="s">
        <v>86</v>
      </c>
      <c r="B65" s="39">
        <v>2762808402.1100001</v>
      </c>
      <c r="C65" s="40">
        <v>1481262326.79</v>
      </c>
      <c r="D65" s="40">
        <v>44590281.039999999</v>
      </c>
      <c r="E65" s="40">
        <v>513920204.53999996</v>
      </c>
      <c r="F65" s="40">
        <v>1840056560.9000001</v>
      </c>
      <c r="G65" s="43">
        <v>56726924.060000002</v>
      </c>
      <c r="H65" s="115">
        <v>-7541301.5846440447</v>
      </c>
      <c r="I65" s="43">
        <v>101831296.75632718</v>
      </c>
      <c r="J65" s="137">
        <v>1892044232.6663272</v>
      </c>
      <c r="K65" s="117">
        <v>1884763200.5323932</v>
      </c>
      <c r="L65" s="117">
        <v>11157768654.797823</v>
      </c>
      <c r="M65" s="118">
        <v>11113248630.722769</v>
      </c>
      <c r="N65" s="140">
        <f>J65/L65</f>
        <v>0.16957191811399955</v>
      </c>
      <c r="O65" s="141">
        <f t="shared" si="1"/>
        <v>0.16959606170619926</v>
      </c>
      <c r="P65" s="121"/>
      <c r="Q65" s="121"/>
      <c r="R65" s="121"/>
      <c r="S65" s="121"/>
      <c r="T65" s="121"/>
      <c r="U65" s="121"/>
      <c r="V65" s="121"/>
      <c r="W65" s="121"/>
      <c r="X65" s="121"/>
      <c r="Y65" s="121"/>
      <c r="Z65" s="121"/>
      <c r="AA65" s="121"/>
      <c r="AB65" s="121"/>
      <c r="AC65" s="121"/>
    </row>
    <row r="66" spans="1:29" x14ac:dyDescent="0.3">
      <c r="A66" s="49" t="s">
        <v>87</v>
      </c>
      <c r="B66" s="47">
        <v>2926034544.27</v>
      </c>
      <c r="C66" s="48">
        <v>1842763661.51</v>
      </c>
      <c r="D66" s="48">
        <v>54979423.870000005</v>
      </c>
      <c r="E66" s="48">
        <v>731103828.40999997</v>
      </c>
      <c r="F66" s="48">
        <v>1869354135.04</v>
      </c>
      <c r="G66" s="50">
        <v>14186998.82</v>
      </c>
      <c r="H66" s="124">
        <v>-7550708.1664734203</v>
      </c>
      <c r="I66" s="50">
        <v>103452665.37612201</v>
      </c>
      <c r="J66" s="137">
        <v>1966156077.6861219</v>
      </c>
      <c r="K66" s="125">
        <v>1869322783.4324331</v>
      </c>
      <c r="L66" s="125">
        <v>11796612254.721802</v>
      </c>
      <c r="M66" s="126">
        <v>11029072973.462784</v>
      </c>
      <c r="N66" s="143">
        <f t="shared" si="1"/>
        <v>0.16667124723872595</v>
      </c>
      <c r="O66" s="144">
        <f t="shared" si="1"/>
        <v>0.16949047194902403</v>
      </c>
      <c r="P66" s="121"/>
      <c r="Q66" s="121"/>
      <c r="R66" s="121"/>
      <c r="S66" s="121"/>
      <c r="T66" s="121"/>
      <c r="U66" s="121"/>
      <c r="V66" s="121"/>
      <c r="W66" s="121"/>
      <c r="X66" s="121"/>
      <c r="Y66" s="121"/>
      <c r="Z66" s="121"/>
      <c r="AA66" s="121"/>
      <c r="AB66" s="121"/>
      <c r="AC66" s="121"/>
    </row>
    <row r="67" spans="1:29" x14ac:dyDescent="0.3">
      <c r="A67" s="136" t="s">
        <v>88</v>
      </c>
      <c r="B67" s="61">
        <v>2499315044.3499999</v>
      </c>
      <c r="C67" s="62">
        <v>1694568890.8999999</v>
      </c>
      <c r="D67" s="62">
        <v>82274618.330000013</v>
      </c>
      <c r="E67" s="62">
        <v>697477019.91999996</v>
      </c>
      <c r="F67" s="62">
        <v>1584497791.7</v>
      </c>
      <c r="G67" s="63">
        <v>14282288.289999999</v>
      </c>
      <c r="H67" s="115">
        <v>3548544.2660653889</v>
      </c>
      <c r="I67" s="122">
        <v>94783059.841494501</v>
      </c>
      <c r="J67" s="145">
        <v>1674123242.3114946</v>
      </c>
      <c r="K67" s="117">
        <v>1764556054.9485748</v>
      </c>
      <c r="L67" s="117">
        <v>10259518071.90535</v>
      </c>
      <c r="M67" s="118">
        <v>10870048077.499344</v>
      </c>
      <c r="N67" s="138">
        <f t="shared" si="1"/>
        <v>0.16317757136135969</v>
      </c>
      <c r="O67" s="139">
        <f t="shared" si="1"/>
        <v>0.16233194576214893</v>
      </c>
      <c r="P67" s="121"/>
      <c r="Q67" s="121"/>
      <c r="R67" s="121"/>
      <c r="S67" s="121"/>
      <c r="T67" s="121"/>
      <c r="U67" s="121"/>
      <c r="V67" s="121"/>
      <c r="W67" s="121"/>
      <c r="X67" s="121"/>
      <c r="Y67" s="121"/>
      <c r="Z67" s="121"/>
      <c r="AA67" s="121"/>
      <c r="AB67" s="121"/>
      <c r="AC67" s="121"/>
    </row>
    <row r="68" spans="1:29" x14ac:dyDescent="0.3">
      <c r="A68" s="41" t="s">
        <v>89</v>
      </c>
      <c r="B68" s="39">
        <v>2815488291.27</v>
      </c>
      <c r="C68" s="40">
        <v>1843529837.4899998</v>
      </c>
      <c r="D68" s="40">
        <v>66788950.589999996</v>
      </c>
      <c r="E68" s="40">
        <v>822453020.32999992</v>
      </c>
      <c r="F68" s="40">
        <v>1861200424.7</v>
      </c>
      <c r="G68" s="56">
        <v>0</v>
      </c>
      <c r="H68" s="115">
        <v>6653520.4988726042</v>
      </c>
      <c r="I68" s="122">
        <v>113894350.29269499</v>
      </c>
      <c r="J68" s="137">
        <v>1984393768.2226951</v>
      </c>
      <c r="K68" s="117">
        <v>1989574259.8633647</v>
      </c>
      <c r="L68" s="117">
        <v>11400609260.757055</v>
      </c>
      <c r="M68" s="118">
        <v>11703957272.046947</v>
      </c>
      <c r="N68" s="140">
        <f t="shared" si="1"/>
        <v>0.17406032632425486</v>
      </c>
      <c r="O68" s="141">
        <f t="shared" si="1"/>
        <v>0.16999158606082307</v>
      </c>
      <c r="P68" s="121"/>
      <c r="Q68" s="121"/>
      <c r="R68" s="121"/>
      <c r="S68" s="121"/>
      <c r="T68" s="121"/>
      <c r="U68" s="121"/>
      <c r="V68" s="121"/>
      <c r="W68" s="121"/>
      <c r="X68" s="121"/>
      <c r="Y68" s="121"/>
      <c r="Z68" s="121"/>
      <c r="AA68" s="121"/>
      <c r="AB68" s="121"/>
      <c r="AC68" s="121"/>
    </row>
    <row r="69" spans="1:29" x14ac:dyDescent="0.3">
      <c r="A69" s="41" t="s">
        <v>90</v>
      </c>
      <c r="B69" s="39">
        <v>2846199093.8199997</v>
      </c>
      <c r="C69" s="40">
        <v>1690039134.5599999</v>
      </c>
      <c r="D69" s="40">
        <v>58480019.93</v>
      </c>
      <c r="E69" s="40">
        <v>786022969.00999999</v>
      </c>
      <c r="F69" s="40">
        <v>2000662948.2</v>
      </c>
      <c r="G69" s="43">
        <v>40592158.509999998</v>
      </c>
      <c r="H69" s="115">
        <v>0</v>
      </c>
      <c r="I69" s="43">
        <v>115197077.39973089</v>
      </c>
      <c r="J69" s="137">
        <v>2084158074.079731</v>
      </c>
      <c r="K69" s="117">
        <v>2090213363.1274147</v>
      </c>
      <c r="L69" s="117">
        <v>12125934386.221172</v>
      </c>
      <c r="M69" s="118">
        <v>12069719379.008923</v>
      </c>
      <c r="N69" s="147">
        <f t="shared" si="1"/>
        <v>0.17187608044852873</v>
      </c>
      <c r="O69" s="141">
        <f t="shared" si="1"/>
        <v>0.17317829002409232</v>
      </c>
      <c r="P69" s="121"/>
      <c r="Q69" s="121"/>
      <c r="R69" s="121"/>
      <c r="S69" s="121"/>
      <c r="T69" s="121"/>
      <c r="U69" s="121"/>
      <c r="V69" s="121"/>
      <c r="W69" s="121"/>
      <c r="X69" s="121"/>
      <c r="Y69" s="121"/>
      <c r="Z69" s="121"/>
      <c r="AA69" s="121"/>
      <c r="AB69" s="121"/>
      <c r="AC69" s="121"/>
    </row>
    <row r="70" spans="1:29" x14ac:dyDescent="0.3">
      <c r="A70" s="49" t="s">
        <v>91</v>
      </c>
      <c r="B70" s="47">
        <v>3249505825.1799998</v>
      </c>
      <c r="C70" s="48">
        <v>2132908938.22</v>
      </c>
      <c r="D70" s="48">
        <v>56605117.499999993</v>
      </c>
      <c r="E70" s="48">
        <v>938111264.01999998</v>
      </c>
      <c r="F70" s="48">
        <v>2111313268.4799998</v>
      </c>
      <c r="G70" s="69">
        <v>73114822.859999999</v>
      </c>
      <c r="H70" s="124">
        <v>0</v>
      </c>
      <c r="I70" s="50">
        <v>121568262.27175958</v>
      </c>
      <c r="J70" s="142">
        <v>2184864349.2717595</v>
      </c>
      <c r="K70" s="125">
        <v>2083195755.9463248</v>
      </c>
      <c r="L70" s="125">
        <v>12901492800.729153</v>
      </c>
      <c r="M70" s="126">
        <v>12043829791.05752</v>
      </c>
      <c r="N70" s="148">
        <f t="shared" si="1"/>
        <v>0.1693497320828081</v>
      </c>
      <c r="O70" s="144">
        <f t="shared" si="1"/>
        <v>0.17296788414372036</v>
      </c>
      <c r="P70" s="121"/>
      <c r="Q70" s="121"/>
      <c r="R70" s="121"/>
      <c r="S70" s="121"/>
      <c r="T70" s="121"/>
      <c r="U70" s="121"/>
      <c r="V70" s="121"/>
      <c r="W70" s="121"/>
      <c r="X70" s="121"/>
      <c r="Y70" s="121"/>
      <c r="Z70" s="121"/>
      <c r="AA70" s="121"/>
      <c r="AB70" s="121"/>
      <c r="AC70" s="121"/>
    </row>
    <row r="71" spans="1:29" x14ac:dyDescent="0.3">
      <c r="A71" s="52" t="s">
        <v>92</v>
      </c>
      <c r="B71" s="39">
        <v>3030554120.5099998</v>
      </c>
      <c r="C71" s="40">
        <v>2087113847.6300001</v>
      </c>
      <c r="D71" s="40">
        <v>95760218.590000004</v>
      </c>
      <c r="E71" s="40">
        <v>902103841.04999995</v>
      </c>
      <c r="F71" s="40">
        <v>1941304332.5199993</v>
      </c>
      <c r="G71" s="56">
        <v>0</v>
      </c>
      <c r="H71" s="40">
        <v>0</v>
      </c>
      <c r="I71" s="129">
        <v>114890530.41216812</v>
      </c>
      <c r="J71" s="137">
        <v>2101014868.7221673</v>
      </c>
      <c r="K71" s="117">
        <v>2211667787.4231791</v>
      </c>
      <c r="L71" s="117">
        <v>12279388821.865046</v>
      </c>
      <c r="M71" s="118">
        <v>12998068371.402416</v>
      </c>
      <c r="N71" s="147">
        <f t="shared" si="1"/>
        <v>0.17110093174841387</v>
      </c>
      <c r="O71" s="141">
        <f t="shared" si="1"/>
        <v>0.17015357391788768</v>
      </c>
      <c r="P71" s="121"/>
      <c r="Q71" s="121"/>
      <c r="R71" s="121"/>
      <c r="S71" s="121"/>
      <c r="T71" s="121"/>
      <c r="U71" s="121"/>
      <c r="V71" s="121"/>
      <c r="W71" s="121"/>
      <c r="X71" s="121"/>
      <c r="Y71" s="121"/>
      <c r="Z71" s="121"/>
      <c r="AA71" s="121"/>
      <c r="AB71" s="121"/>
      <c r="AC71" s="121"/>
    </row>
    <row r="72" spans="1:29" x14ac:dyDescent="0.3">
      <c r="A72" s="149" t="s">
        <v>93</v>
      </c>
      <c r="B72" s="39">
        <v>3278435624.2599998</v>
      </c>
      <c r="C72" s="40">
        <v>2212601245.4600005</v>
      </c>
      <c r="D72" s="40">
        <v>60258710.189999998</v>
      </c>
      <c r="E72" s="40">
        <v>1019374710.3599999</v>
      </c>
      <c r="F72" s="40">
        <v>2145467799.3499994</v>
      </c>
      <c r="G72" s="56">
        <v>0</v>
      </c>
      <c r="H72" s="40">
        <v>0</v>
      </c>
      <c r="I72" s="122">
        <v>126973359.77691646</v>
      </c>
      <c r="J72" s="137">
        <v>2309874468.7369161</v>
      </c>
      <c r="K72" s="117">
        <v>2313072642.0777488</v>
      </c>
      <c r="L72" s="117">
        <v>12951448350.37406</v>
      </c>
      <c r="M72" s="118">
        <v>13310710067.220644</v>
      </c>
      <c r="N72" s="147">
        <f t="shared" si="1"/>
        <v>0.17834873801355219</v>
      </c>
      <c r="O72" s="141">
        <f t="shared" si="1"/>
        <v>0.17377530052089341</v>
      </c>
      <c r="P72" s="121"/>
      <c r="Q72" s="121"/>
      <c r="R72" s="121"/>
      <c r="S72" s="121"/>
      <c r="T72" s="121"/>
      <c r="U72" s="121"/>
      <c r="V72" s="121"/>
      <c r="W72" s="121"/>
      <c r="X72" s="121"/>
      <c r="Y72" s="121"/>
      <c r="Z72" s="121"/>
      <c r="AA72" s="121"/>
      <c r="AB72" s="121"/>
      <c r="AC72" s="121"/>
    </row>
    <row r="73" spans="1:29" x14ac:dyDescent="0.3">
      <c r="A73" s="41" t="s">
        <v>94</v>
      </c>
      <c r="B73" s="39">
        <v>3238008382.1800003</v>
      </c>
      <c r="C73" s="40">
        <v>2123637774.3800001</v>
      </c>
      <c r="D73" s="40">
        <v>77282288.480000004</v>
      </c>
      <c r="E73" s="40">
        <v>916509777.98000002</v>
      </c>
      <c r="F73" s="40">
        <v>2108162674.2600002</v>
      </c>
      <c r="G73" s="43">
        <v>0</v>
      </c>
      <c r="H73" s="115">
        <v>0</v>
      </c>
      <c r="I73" s="43">
        <v>124765562.91741084</v>
      </c>
      <c r="J73" s="137">
        <v>2274383109.0374112</v>
      </c>
      <c r="K73" s="117">
        <v>2318074640.567019</v>
      </c>
      <c r="L73" s="117">
        <v>13869867989.513199</v>
      </c>
      <c r="M73" s="118">
        <v>13810698834.522564</v>
      </c>
      <c r="N73" s="147">
        <f t="shared" si="1"/>
        <v>0.1639801554533207</v>
      </c>
      <c r="O73" s="141">
        <f t="shared" si="1"/>
        <v>0.16784629571188203</v>
      </c>
      <c r="P73" s="121"/>
      <c r="Q73" s="121"/>
      <c r="R73" s="121"/>
      <c r="S73" s="121"/>
      <c r="T73" s="121"/>
      <c r="U73" s="121"/>
      <c r="V73" s="121"/>
      <c r="W73" s="121"/>
      <c r="X73" s="121"/>
      <c r="Y73" s="121"/>
      <c r="Z73" s="121"/>
      <c r="AA73" s="121"/>
      <c r="AB73" s="121"/>
      <c r="AC73" s="121"/>
    </row>
    <row r="74" spans="1:29" x14ac:dyDescent="0.3">
      <c r="A74" s="49" t="s">
        <v>95</v>
      </c>
      <c r="B74" s="47">
        <v>3740690842.8800001</v>
      </c>
      <c r="C74" s="48">
        <v>2508546259.0599999</v>
      </c>
      <c r="D74" s="48">
        <v>79030128.219999999</v>
      </c>
      <c r="E74" s="48">
        <v>1091577767.5599997</v>
      </c>
      <c r="F74" s="48">
        <v>2402752479.5999994</v>
      </c>
      <c r="G74" s="69">
        <v>0</v>
      </c>
      <c r="H74" s="124">
        <v>0</v>
      </c>
      <c r="I74" s="50">
        <v>142200015.83783218</v>
      </c>
      <c r="J74" s="142">
        <v>2588572442.9078312</v>
      </c>
      <c r="K74" s="125">
        <v>2431029819.3363791</v>
      </c>
      <c r="L74" s="125">
        <v>15309264027.094816</v>
      </c>
      <c r="M74" s="126">
        <v>14290491915.701509</v>
      </c>
      <c r="N74" s="148">
        <f t="shared" ref="N74:O86" si="2">J74/L74</f>
        <v>0.16908536153837928</v>
      </c>
      <c r="O74" s="144">
        <f t="shared" si="2"/>
        <v>0.17011519503155198</v>
      </c>
      <c r="P74" s="150"/>
      <c r="Q74" s="151"/>
      <c r="S74" s="45"/>
    </row>
    <row r="75" spans="1:29" x14ac:dyDescent="0.3">
      <c r="A75" s="52" t="s">
        <v>96</v>
      </c>
      <c r="B75" s="61">
        <v>3538716075.5099998</v>
      </c>
      <c r="C75" s="62">
        <v>2237131995.9900002</v>
      </c>
      <c r="D75" s="62">
        <v>111481778.95</v>
      </c>
      <c r="E75" s="62">
        <v>920050727.30999994</v>
      </c>
      <c r="F75" s="40">
        <v>2333116585.7799993</v>
      </c>
      <c r="G75" s="56">
        <v>205365840.51271182</v>
      </c>
      <c r="H75" s="40"/>
      <c r="I75" s="129">
        <v>167852687.498099</v>
      </c>
      <c r="J75" s="137">
        <v>2357923398.0853863</v>
      </c>
      <c r="K75" s="137">
        <v>2484695903.9591975</v>
      </c>
      <c r="L75" s="137">
        <v>13122243445.248522</v>
      </c>
      <c r="M75" s="152">
        <v>13899908736.346926</v>
      </c>
      <c r="N75" s="147">
        <f t="shared" si="2"/>
        <v>0.17968904539255251</v>
      </c>
      <c r="O75" s="141">
        <f t="shared" si="2"/>
        <v>0.17875627466977223</v>
      </c>
      <c r="P75" s="121"/>
      <c r="Q75" s="151"/>
      <c r="S75" s="45"/>
    </row>
    <row r="76" spans="1:29" x14ac:dyDescent="0.3">
      <c r="A76" s="149" t="s">
        <v>97</v>
      </c>
      <c r="B76" s="39">
        <v>3612498273.0399995</v>
      </c>
      <c r="C76" s="40">
        <v>2250979010.1100001</v>
      </c>
      <c r="D76" s="40">
        <v>67438191.650000006</v>
      </c>
      <c r="E76" s="40">
        <v>892819403.96000004</v>
      </c>
      <c r="F76" s="40">
        <v>2321776858.54</v>
      </c>
      <c r="G76" s="56">
        <v>38954775.180237278</v>
      </c>
      <c r="H76" s="40"/>
      <c r="I76" s="122">
        <v>167036867.27534193</v>
      </c>
      <c r="J76" s="137">
        <v>2500547733.8551044</v>
      </c>
      <c r="K76" s="117">
        <v>2523573625.7088675</v>
      </c>
      <c r="L76" s="117">
        <v>13777352132.483383</v>
      </c>
      <c r="M76" s="118">
        <v>14161795730.955927</v>
      </c>
      <c r="N76" s="147">
        <f t="shared" si="2"/>
        <v>0.18149697487657795</v>
      </c>
      <c r="O76" s="141">
        <f t="shared" si="2"/>
        <v>0.17819587809705861</v>
      </c>
      <c r="P76" s="150"/>
      <c r="Q76" s="151"/>
      <c r="S76" s="45"/>
    </row>
    <row r="77" spans="1:29" x14ac:dyDescent="0.3">
      <c r="A77" s="41" t="s">
        <v>98</v>
      </c>
      <c r="B77" s="39">
        <v>3477818451.2499995</v>
      </c>
      <c r="C77" s="40">
        <v>2108401221.6700001</v>
      </c>
      <c r="D77" s="40">
        <v>71383870.039999992</v>
      </c>
      <c r="E77" s="40">
        <v>887737438.05999994</v>
      </c>
      <c r="F77" s="40">
        <v>2328538537.6799994</v>
      </c>
      <c r="G77" s="43">
        <v>85417518.818846002</v>
      </c>
      <c r="H77" s="115"/>
      <c r="I77" s="43">
        <v>167523326.47012293</v>
      </c>
      <c r="J77" s="137">
        <v>2463993110.4912758</v>
      </c>
      <c r="K77" s="117">
        <v>2522404355.3211074</v>
      </c>
      <c r="L77" s="117">
        <v>14887891109.05327</v>
      </c>
      <c r="M77" s="118">
        <v>14825514535.969143</v>
      </c>
      <c r="N77" s="147">
        <f t="shared" si="2"/>
        <v>0.16550316579041413</v>
      </c>
      <c r="O77" s="141">
        <f t="shared" si="2"/>
        <v>0.17013941399479515</v>
      </c>
      <c r="P77" s="150"/>
      <c r="Q77" s="151"/>
      <c r="S77" s="45"/>
    </row>
    <row r="78" spans="1:29" x14ac:dyDescent="0.3">
      <c r="A78" s="49" t="s">
        <v>99</v>
      </c>
      <c r="B78" s="47">
        <v>4074435370.7599998</v>
      </c>
      <c r="C78" s="48">
        <v>2436591665.8000002</v>
      </c>
      <c r="D78" s="48">
        <v>80929282.760000005</v>
      </c>
      <c r="E78" s="48">
        <v>969821784.95000005</v>
      </c>
      <c r="F78" s="48">
        <v>2688594772.6700001</v>
      </c>
      <c r="G78" s="69">
        <v>162317750.45653814</v>
      </c>
      <c r="H78" s="124"/>
      <c r="I78" s="50">
        <v>193427049.86820325</v>
      </c>
      <c r="J78" s="142">
        <v>2778754296.9816651</v>
      </c>
      <c r="K78" s="125">
        <v>2570544654.4242578</v>
      </c>
      <c r="L78" s="125">
        <v>16226364177.607796</v>
      </c>
      <c r="M78" s="126">
        <v>15126631861.120972</v>
      </c>
      <c r="N78" s="148">
        <f t="shared" si="2"/>
        <v>0.17124934868750916</v>
      </c>
      <c r="O78" s="144">
        <f t="shared" si="2"/>
        <v>0.16993503101183857</v>
      </c>
      <c r="P78" s="150"/>
      <c r="Q78" s="151"/>
      <c r="S78" s="45"/>
    </row>
    <row r="79" spans="1:29" x14ac:dyDescent="0.3">
      <c r="A79" s="52" t="s">
        <v>100</v>
      </c>
      <c r="B79" s="61">
        <v>3364500053.0899997</v>
      </c>
      <c r="C79" s="62">
        <v>2063909009.0600002</v>
      </c>
      <c r="D79" s="62">
        <v>94624759.129999995</v>
      </c>
      <c r="E79" s="62">
        <v>830775249.6500001</v>
      </c>
      <c r="F79" s="40">
        <v>2225991052.8099995</v>
      </c>
      <c r="G79" s="56">
        <v>44495106.666671112</v>
      </c>
      <c r="H79" s="40"/>
      <c r="I79" s="129">
        <v>156207115.49126247</v>
      </c>
      <c r="J79" s="137">
        <v>2416986598.2145905</v>
      </c>
      <c r="K79" s="137">
        <v>2558755139.9037919</v>
      </c>
      <c r="L79" s="137">
        <v>14515363750.78541</v>
      </c>
      <c r="M79" s="152">
        <v>15341768075.427347</v>
      </c>
      <c r="N79" s="147">
        <f t="shared" si="2"/>
        <v>0.16651229963725919</v>
      </c>
      <c r="O79" s="141">
        <f t="shared" si="2"/>
        <v>0.16678358891385583</v>
      </c>
      <c r="P79" s="150"/>
      <c r="Q79" s="151"/>
      <c r="S79" s="45"/>
    </row>
    <row r="80" spans="1:29" x14ac:dyDescent="0.3">
      <c r="A80" s="149" t="s">
        <v>101</v>
      </c>
      <c r="B80" s="39">
        <v>3598256618.4099994</v>
      </c>
      <c r="C80" s="40">
        <v>2207622478.7799997</v>
      </c>
      <c r="D80" s="40">
        <v>68712898.870000005</v>
      </c>
      <c r="E80" s="40">
        <v>872007068.57000005</v>
      </c>
      <c r="F80" s="40">
        <v>2331354107.0699997</v>
      </c>
      <c r="G80" s="56">
        <v>87117469.039524511</v>
      </c>
      <c r="H80" s="40"/>
      <c r="I80" s="122">
        <v>163600882.31010368</v>
      </c>
      <c r="J80" s="137">
        <v>2476299692.8305788</v>
      </c>
      <c r="K80" s="117">
        <v>2526611348.7113318</v>
      </c>
      <c r="L80" s="117">
        <v>15022434577.546827</v>
      </c>
      <c r="M80" s="118">
        <v>15427675189.664738</v>
      </c>
      <c r="N80" s="147">
        <f t="shared" si="2"/>
        <v>0.16484010498083726</v>
      </c>
      <c r="O80" s="141">
        <f t="shared" si="2"/>
        <v>0.16377136008178028</v>
      </c>
      <c r="P80" s="150"/>
      <c r="Q80" s="151"/>
      <c r="S80" s="45"/>
    </row>
    <row r="81" spans="1:19" x14ac:dyDescent="0.3">
      <c r="A81" s="41" t="s">
        <v>102</v>
      </c>
      <c r="B81" s="39">
        <v>3498848044.5000005</v>
      </c>
      <c r="C81" s="40">
        <v>2116008047.28</v>
      </c>
      <c r="D81" s="40">
        <v>74106934.769999996</v>
      </c>
      <c r="E81" s="40">
        <v>889100648.16000009</v>
      </c>
      <c r="F81" s="40">
        <v>2346047580.150001</v>
      </c>
      <c r="G81" s="43">
        <v>46342879.211114094</v>
      </c>
      <c r="H81" s="115"/>
      <c r="I81" s="43">
        <v>164631984.85810277</v>
      </c>
      <c r="J81" s="137">
        <v>2535783402.7969899</v>
      </c>
      <c r="K81" s="117">
        <v>2594231017.3916116</v>
      </c>
      <c r="L81" s="117">
        <v>15668860227.512272</v>
      </c>
      <c r="M81" s="118">
        <v>15636744759.396196</v>
      </c>
      <c r="N81" s="147">
        <f t="shared" si="2"/>
        <v>0.16183585570216</v>
      </c>
      <c r="O81" s="141">
        <f t="shared" si="2"/>
        <v>0.1659060793860388</v>
      </c>
      <c r="P81" s="150"/>
      <c r="Q81" s="151"/>
      <c r="S81" s="45"/>
    </row>
    <row r="82" spans="1:19" x14ac:dyDescent="0.3">
      <c r="A82" s="49" t="s">
        <v>103</v>
      </c>
      <c r="B82" s="47">
        <v>4295355534.3399992</v>
      </c>
      <c r="C82" s="48">
        <v>2499712092.8999996</v>
      </c>
      <c r="D82" s="48">
        <v>77003622.540000007</v>
      </c>
      <c r="E82" s="48">
        <v>1017459277.7</v>
      </c>
      <c r="F82" s="48">
        <v>2890106341.6799994</v>
      </c>
      <c r="G82" s="69">
        <v>103523762.98865715</v>
      </c>
      <c r="H82" s="124"/>
      <c r="I82" s="50">
        <v>202810866.88418594</v>
      </c>
      <c r="J82" s="142">
        <v>3067351476.6455283</v>
      </c>
      <c r="K82" s="125">
        <v>2816823664.4809518</v>
      </c>
      <c r="L82" s="125">
        <v>17238196565.484291</v>
      </c>
      <c r="M82" s="126">
        <v>16038667096.840513</v>
      </c>
      <c r="N82" s="153">
        <f t="shared" si="2"/>
        <v>0.17793923308585696</v>
      </c>
      <c r="O82" s="144">
        <f t="shared" si="2"/>
        <v>0.17562704228930864</v>
      </c>
      <c r="P82" s="150"/>
      <c r="Q82" s="151"/>
      <c r="S82" s="45"/>
    </row>
    <row r="83" spans="1:19" x14ac:dyDescent="0.3">
      <c r="A83" s="52" t="s">
        <v>104</v>
      </c>
      <c r="B83" s="61">
        <v>3812943528.8599997</v>
      </c>
      <c r="C83" s="62">
        <v>2556273445.73</v>
      </c>
      <c r="D83" s="62">
        <v>109226081.13</v>
      </c>
      <c r="E83" s="62">
        <v>1024882419.3299999</v>
      </c>
      <c r="F83" s="40">
        <v>2390778583.5899997</v>
      </c>
      <c r="G83" s="56">
        <v>16392301.803777613</v>
      </c>
      <c r="H83" s="40"/>
      <c r="I83" s="129">
        <v>-5121895.1539936997</v>
      </c>
      <c r="J83" s="137">
        <v>2463934750.4122286</v>
      </c>
      <c r="K83" s="137">
        <v>2614450757.0018878</v>
      </c>
      <c r="L83" s="137">
        <v>15236538871.949432</v>
      </c>
      <c r="M83" s="152">
        <v>16098818718.469839</v>
      </c>
      <c r="N83" s="147">
        <f t="shared" si="2"/>
        <v>0.16171223472204363</v>
      </c>
      <c r="O83" s="141">
        <f t="shared" si="2"/>
        <v>0.16240016132378601</v>
      </c>
      <c r="P83" s="150"/>
      <c r="Q83" s="151"/>
      <c r="S83" s="45"/>
    </row>
    <row r="84" spans="1:19" x14ac:dyDescent="0.3">
      <c r="A84" s="149" t="s">
        <v>105</v>
      </c>
      <c r="B84" s="39">
        <v>4018879674.5900002</v>
      </c>
      <c r="C84" s="40">
        <v>2692092168.9200001</v>
      </c>
      <c r="D84" s="40">
        <v>80218172.75999999</v>
      </c>
      <c r="E84" s="40">
        <v>1152055251.0699999</v>
      </c>
      <c r="F84" s="40">
        <v>2559060929.5</v>
      </c>
      <c r="G84" s="56">
        <v>28186322.060006764</v>
      </c>
      <c r="H84" s="40"/>
      <c r="I84" s="122">
        <v>-5121895.1539936997</v>
      </c>
      <c r="J84" s="137">
        <v>2620094521.1859999</v>
      </c>
      <c r="K84" s="117">
        <v>2668211729.7578979</v>
      </c>
      <c r="L84" s="117">
        <v>16106165624.440666</v>
      </c>
      <c r="M84" s="118">
        <v>16510071659.08864</v>
      </c>
      <c r="N84" s="147">
        <f t="shared" si="2"/>
        <v>0.16267649186533126</v>
      </c>
      <c r="O84" s="141">
        <f t="shared" si="2"/>
        <v>0.16161115377649329</v>
      </c>
      <c r="P84" s="150"/>
      <c r="Q84" s="151"/>
      <c r="S84" s="45"/>
    </row>
    <row r="85" spans="1:19" x14ac:dyDescent="0.3">
      <c r="A85" s="41" t="s">
        <v>106</v>
      </c>
      <c r="B85" s="39">
        <v>4186144984.7800002</v>
      </c>
      <c r="C85" s="40">
        <v>2257225547.3100004</v>
      </c>
      <c r="D85" s="40">
        <v>73581170.189999983</v>
      </c>
      <c r="E85" s="40">
        <v>544395297.07000005</v>
      </c>
      <c r="F85" s="40">
        <v>2546895904.73</v>
      </c>
      <c r="G85" s="43">
        <v>17073033.854610778</v>
      </c>
      <c r="H85" s="115"/>
      <c r="I85" s="43">
        <v>0</v>
      </c>
      <c r="J85" s="137">
        <v>2629123043.0753889</v>
      </c>
      <c r="K85" s="117">
        <v>2689796420.6103077</v>
      </c>
      <c r="L85" s="117">
        <v>16505997350</v>
      </c>
      <c r="M85" s="118">
        <v>16497329042.33473</v>
      </c>
      <c r="N85" s="147">
        <f t="shared" si="2"/>
        <v>0.15928289501848181</v>
      </c>
      <c r="O85" s="141">
        <f t="shared" si="2"/>
        <v>0.1630443578901693</v>
      </c>
      <c r="P85" s="150"/>
      <c r="Q85" s="151"/>
      <c r="S85" s="45"/>
    </row>
    <row r="86" spans="1:19" x14ac:dyDescent="0.3">
      <c r="A86" s="49" t="s">
        <v>107</v>
      </c>
      <c r="B86" s="47">
        <v>4951044121.0999994</v>
      </c>
      <c r="C86" s="48">
        <v>2622080382.1999998</v>
      </c>
      <c r="D86" s="48">
        <v>87598687.11999999</v>
      </c>
      <c r="E86" s="48">
        <v>535162055.62</v>
      </c>
      <c r="F86" s="48">
        <v>2951724481.6399994</v>
      </c>
      <c r="G86" s="69">
        <v>56609552.451704837</v>
      </c>
      <c r="H86" s="124"/>
      <c r="I86" s="50">
        <v>0</v>
      </c>
      <c r="J86" s="142">
        <v>3002065812.2682943</v>
      </c>
      <c r="K86" s="125">
        <v>2742759219.5718179</v>
      </c>
      <c r="L86" s="125">
        <v>18234334660</v>
      </c>
      <c r="M86" s="126">
        <v>16976817086.496889</v>
      </c>
      <c r="N86" s="153">
        <f t="shared" si="2"/>
        <v>0.16463807801300354</v>
      </c>
      <c r="O86" s="144">
        <f t="shared" si="2"/>
        <v>0.16155909588926232</v>
      </c>
      <c r="P86" s="150"/>
      <c r="Q86" s="151"/>
      <c r="S86" s="45"/>
    </row>
    <row r="87" spans="1:19" x14ac:dyDescent="0.3">
      <c r="A87" s="52"/>
      <c r="B87" s="40"/>
      <c r="C87" s="40"/>
      <c r="D87" s="40"/>
      <c r="E87" s="40"/>
      <c r="F87" s="40"/>
      <c r="G87" s="55"/>
      <c r="H87" s="40"/>
      <c r="I87" s="40"/>
      <c r="J87" s="55"/>
      <c r="K87" s="40"/>
      <c r="L87" s="40"/>
      <c r="M87" s="40"/>
      <c r="N87" s="140"/>
      <c r="O87" s="140"/>
      <c r="P87" s="150"/>
      <c r="Q87" s="151"/>
      <c r="S87" s="45"/>
    </row>
    <row r="88" spans="1:19" x14ac:dyDescent="0.3">
      <c r="A88" s="154" t="s">
        <v>12</v>
      </c>
    </row>
    <row r="89" spans="1:19" ht="12.75" customHeight="1" x14ac:dyDescent="0.3">
      <c r="A89" s="155" t="s">
        <v>13</v>
      </c>
      <c r="B89" s="155"/>
      <c r="C89" s="155"/>
      <c r="D89" s="155"/>
      <c r="E89" s="155"/>
      <c r="F89" s="155"/>
      <c r="G89" s="155"/>
      <c r="H89" s="155"/>
    </row>
    <row r="90" spans="1:19" ht="39" customHeight="1" x14ac:dyDescent="0.3">
      <c r="A90" s="155"/>
      <c r="B90" s="155"/>
      <c r="C90" s="155"/>
      <c r="D90" s="155"/>
      <c r="E90" s="155"/>
      <c r="F90" s="155"/>
      <c r="G90" s="155"/>
      <c r="H90" s="155"/>
    </row>
    <row r="91" spans="1:19" x14ac:dyDescent="0.3">
      <c r="B91" s="45"/>
    </row>
    <row r="92" spans="1:19" x14ac:dyDescent="0.3">
      <c r="B92" s="45"/>
    </row>
    <row r="93" spans="1:19" x14ac:dyDescent="0.3">
      <c r="B93" s="45"/>
    </row>
    <row r="94" spans="1:19" x14ac:dyDescent="0.3">
      <c r="B94" s="45"/>
    </row>
    <row r="95" spans="1:19" x14ac:dyDescent="0.3">
      <c r="B95" s="45"/>
    </row>
    <row r="96" spans="1:19" x14ac:dyDescent="0.3">
      <c r="B96" s="45"/>
    </row>
    <row r="97" spans="2:2" x14ac:dyDescent="0.3">
      <c r="B97" s="45"/>
    </row>
    <row r="98" spans="2:2" x14ac:dyDescent="0.3">
      <c r="B98" s="45"/>
    </row>
    <row r="99" spans="2:2" x14ac:dyDescent="0.3">
      <c r="B99" s="45"/>
    </row>
    <row r="100" spans="2:2" x14ac:dyDescent="0.3">
      <c r="B100" s="45"/>
    </row>
    <row r="101" spans="2:2" x14ac:dyDescent="0.3">
      <c r="B101" s="45"/>
    </row>
    <row r="102" spans="2:2" x14ac:dyDescent="0.3">
      <c r="B102" s="45"/>
    </row>
    <row r="103" spans="2:2" x14ac:dyDescent="0.3">
      <c r="B103" s="45"/>
    </row>
    <row r="104" spans="2:2" x14ac:dyDescent="0.3">
      <c r="B104" s="45"/>
    </row>
    <row r="105" spans="2:2" x14ac:dyDescent="0.3">
      <c r="B105" s="45"/>
    </row>
  </sheetData>
  <mergeCells count="2">
    <mergeCell ref="B1:J1"/>
    <mergeCell ref="A89:H90"/>
  </mergeCells>
  <pageMargins left="0.7" right="0.7" top="0.75" bottom="0.75" header="0.3" footer="0.3"/>
  <pageSetup paperSize="9" orientation="portrait" r:id="rId1"/>
  <headerFooter>
    <oddFooter>&amp;L_x000D_&amp;1#&amp;"Calibri"&amp;10&amp;K000000 Interné</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0F0EB-0439-4194-9D41-76B2C14E7503}">
  <sheetPr codeName="Hárok6"/>
  <dimension ref="A1:Y282"/>
  <sheetViews>
    <sheetView showGridLines="0" workbookViewId="0">
      <pane xSplit="1" ySplit="3" topLeftCell="B251"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5" customHeight="1" x14ac:dyDescent="0.3"/>
  <cols>
    <col min="1" max="1" width="9.1796875" style="15" bestFit="1" customWidth="1"/>
    <col min="2" max="2" width="16.1796875" style="15" bestFit="1" customWidth="1"/>
    <col min="3" max="3" width="14.453125" style="15" customWidth="1"/>
    <col min="4" max="4" width="17.1796875" style="15" customWidth="1"/>
    <col min="5" max="5" width="13" style="15" customWidth="1"/>
    <col min="6" max="6" width="11.81640625" style="15" customWidth="1"/>
    <col min="7" max="7" width="13.81640625" style="15" customWidth="1"/>
    <col min="8" max="9" width="13.54296875" style="15" customWidth="1"/>
    <col min="10" max="10" width="12.453125" style="15" customWidth="1"/>
    <col min="11" max="11" width="11.26953125" style="15" customWidth="1"/>
    <col min="12" max="12" width="16.1796875" style="15" customWidth="1"/>
    <col min="13" max="14" width="10.81640625" style="15" bestFit="1" customWidth="1"/>
    <col min="15" max="15" width="9.54296875" style="15" bestFit="1" customWidth="1"/>
    <col min="16" max="26" width="7.1796875" style="15" customWidth="1"/>
    <col min="27" max="16384" width="9.1796875" style="15"/>
  </cols>
  <sheetData>
    <row r="1" spans="1:24" s="98" customFormat="1" ht="17.25" customHeight="1" thickBot="1" x14ac:dyDescent="0.4">
      <c r="A1" s="9" t="s">
        <v>108</v>
      </c>
      <c r="B1" s="10"/>
      <c r="C1" s="10"/>
      <c r="D1" s="10"/>
      <c r="E1" s="10"/>
      <c r="F1" s="10"/>
      <c r="G1" s="10"/>
      <c r="H1" s="11"/>
      <c r="I1" s="12" t="s">
        <v>109</v>
      </c>
      <c r="J1" s="13"/>
      <c r="K1" s="13"/>
      <c r="L1" s="14"/>
      <c r="N1" s="156"/>
      <c r="O1" s="157"/>
    </row>
    <row r="2" spans="1:24" s="98" customFormat="1" ht="14.25" customHeight="1" thickBot="1" x14ac:dyDescent="0.4">
      <c r="A2" s="18" t="s">
        <v>14</v>
      </c>
      <c r="B2" s="19" t="s">
        <v>110</v>
      </c>
      <c r="C2" s="20"/>
      <c r="D2" s="20"/>
      <c r="E2" s="21"/>
      <c r="F2" s="22" t="s">
        <v>111</v>
      </c>
      <c r="G2" s="23"/>
      <c r="H2" s="24"/>
      <c r="I2" s="25"/>
      <c r="J2" s="26"/>
      <c r="K2" s="26"/>
      <c r="L2" s="27"/>
    </row>
    <row r="3" spans="1:24" s="98" customFormat="1" ht="43.5" customHeight="1" thickBot="1" x14ac:dyDescent="0.4">
      <c r="A3" s="28"/>
      <c r="B3" s="29" t="s">
        <v>112</v>
      </c>
      <c r="C3" s="30" t="s">
        <v>113</v>
      </c>
      <c r="D3" s="30" t="s">
        <v>114</v>
      </c>
      <c r="E3" s="31" t="s">
        <v>115</v>
      </c>
      <c r="F3" s="32" t="s">
        <v>112</v>
      </c>
      <c r="G3" s="33" t="s">
        <v>113</v>
      </c>
      <c r="H3" s="34" t="s">
        <v>114</v>
      </c>
      <c r="I3" s="35" t="s">
        <v>116</v>
      </c>
      <c r="J3" s="36" t="s">
        <v>117</v>
      </c>
      <c r="K3" s="36" t="s">
        <v>118</v>
      </c>
      <c r="L3" s="37" t="s">
        <v>119</v>
      </c>
    </row>
    <row r="4" spans="1:24" ht="14.25" customHeight="1" x14ac:dyDescent="0.3">
      <c r="A4" s="38">
        <v>38353</v>
      </c>
      <c r="B4" s="39">
        <v>394837206.81999999</v>
      </c>
      <c r="C4" s="40">
        <v>219838604.06999999</v>
      </c>
      <c r="D4" s="40">
        <v>21509533.109999999</v>
      </c>
      <c r="E4" s="41">
        <v>0</v>
      </c>
      <c r="F4" s="39"/>
      <c r="G4" s="40"/>
      <c r="H4" s="158"/>
      <c r="I4" s="51"/>
      <c r="J4" s="42"/>
      <c r="K4" s="40">
        <v>109386975.64263426</v>
      </c>
      <c r="L4" s="44"/>
      <c r="N4" s="159"/>
      <c r="O4" s="159"/>
      <c r="P4" s="159"/>
      <c r="Q4" s="159"/>
      <c r="R4" s="159"/>
      <c r="S4" s="159"/>
      <c r="T4" s="159"/>
      <c r="U4" s="159"/>
      <c r="V4" s="159"/>
      <c r="W4" s="159"/>
      <c r="X4" s="159"/>
    </row>
    <row r="5" spans="1:24" ht="14.25" customHeight="1" x14ac:dyDescent="0.3">
      <c r="A5" s="38">
        <v>38384</v>
      </c>
      <c r="B5" s="39">
        <v>387744039.60000002</v>
      </c>
      <c r="C5" s="40">
        <v>239323743.22999999</v>
      </c>
      <c r="D5" s="40">
        <v>14579415.1</v>
      </c>
      <c r="E5" s="41">
        <v>0</v>
      </c>
      <c r="F5" s="39"/>
      <c r="G5" s="40"/>
      <c r="H5" s="158"/>
      <c r="I5" s="51"/>
      <c r="J5" s="42"/>
      <c r="K5" s="40">
        <v>79823283.8302463</v>
      </c>
      <c r="L5" s="44"/>
      <c r="N5" s="159"/>
      <c r="O5" s="159"/>
      <c r="P5" s="159"/>
      <c r="Q5" s="159"/>
      <c r="R5" s="159"/>
      <c r="S5" s="159"/>
      <c r="T5" s="159"/>
      <c r="U5" s="159"/>
      <c r="V5" s="159"/>
      <c r="W5" s="159"/>
      <c r="X5" s="159"/>
    </row>
    <row r="6" spans="1:24" ht="14.25" customHeight="1" x14ac:dyDescent="0.3">
      <c r="A6" s="38">
        <v>38412</v>
      </c>
      <c r="B6" s="39">
        <v>433662565.31</v>
      </c>
      <c r="C6" s="40">
        <v>261211142.77000001</v>
      </c>
      <c r="D6" s="40">
        <v>11933675.859999999</v>
      </c>
      <c r="E6" s="41">
        <v>0</v>
      </c>
      <c r="F6" s="39">
        <v>104290607.13</v>
      </c>
      <c r="G6" s="40">
        <v>37123879.700000003</v>
      </c>
      <c r="H6" s="43">
        <v>5562748</v>
      </c>
      <c r="I6" s="51"/>
      <c r="J6" s="42"/>
      <c r="K6" s="40">
        <v>119114428.71904665</v>
      </c>
      <c r="L6" s="44"/>
      <c r="N6" s="159"/>
      <c r="O6" s="159"/>
      <c r="P6" s="159"/>
      <c r="Q6" s="159"/>
      <c r="R6" s="159"/>
      <c r="S6" s="159"/>
      <c r="T6" s="159"/>
      <c r="U6" s="159"/>
      <c r="V6" s="159"/>
      <c r="W6" s="159"/>
      <c r="X6" s="159"/>
    </row>
    <row r="7" spans="1:24" ht="14.25" customHeight="1" x14ac:dyDescent="0.3">
      <c r="A7" s="38">
        <v>38443</v>
      </c>
      <c r="B7" s="39">
        <v>429914806.93000001</v>
      </c>
      <c r="C7" s="40">
        <v>280786001.99000001</v>
      </c>
      <c r="D7" s="40">
        <v>12359501.460000001</v>
      </c>
      <c r="E7" s="41">
        <v>0</v>
      </c>
      <c r="F7" s="52"/>
      <c r="G7" s="52"/>
      <c r="H7" s="52"/>
      <c r="I7" s="51"/>
      <c r="J7" s="42"/>
      <c r="K7" s="40">
        <v>110649655.24696276</v>
      </c>
      <c r="L7" s="44"/>
      <c r="N7" s="159"/>
      <c r="O7" s="159"/>
      <c r="P7" s="159"/>
      <c r="Q7" s="159"/>
      <c r="R7" s="159"/>
      <c r="S7" s="159"/>
      <c r="T7" s="159"/>
      <c r="U7" s="159"/>
      <c r="V7" s="159"/>
      <c r="W7" s="159"/>
      <c r="X7" s="159"/>
    </row>
    <row r="8" spans="1:24" ht="14.25" customHeight="1" x14ac:dyDescent="0.3">
      <c r="A8" s="38">
        <v>38473</v>
      </c>
      <c r="B8" s="39">
        <v>436768951.31</v>
      </c>
      <c r="C8" s="40">
        <v>272448010.67000002</v>
      </c>
      <c r="D8" s="40">
        <v>11214720.6</v>
      </c>
      <c r="E8" s="41">
        <v>0</v>
      </c>
      <c r="F8" s="52"/>
      <c r="G8" s="52"/>
      <c r="H8" s="52"/>
      <c r="I8" s="51"/>
      <c r="J8" s="42"/>
      <c r="K8" s="40">
        <v>117055513.17566223</v>
      </c>
      <c r="L8" s="44"/>
      <c r="N8" s="159"/>
      <c r="O8" s="159"/>
      <c r="P8" s="159"/>
      <c r="Q8" s="159"/>
      <c r="R8" s="159"/>
      <c r="S8" s="159"/>
      <c r="T8" s="159"/>
      <c r="U8" s="159"/>
      <c r="V8" s="159"/>
      <c r="W8" s="159"/>
      <c r="X8" s="159"/>
    </row>
    <row r="9" spans="1:24" ht="14.25" customHeight="1" x14ac:dyDescent="0.3">
      <c r="A9" s="38">
        <v>38504</v>
      </c>
      <c r="B9" s="39">
        <v>467675808.06</v>
      </c>
      <c r="C9" s="40">
        <v>274839065.89999998</v>
      </c>
      <c r="D9" s="40">
        <v>12235039.699999999</v>
      </c>
      <c r="E9" s="41">
        <v>0</v>
      </c>
      <c r="F9" s="39">
        <v>141315123.88999999</v>
      </c>
      <c r="G9" s="40">
        <v>48706328.100000001</v>
      </c>
      <c r="H9" s="43">
        <v>7487910.21</v>
      </c>
      <c r="I9" s="51"/>
      <c r="J9" s="42"/>
      <c r="K9" s="40">
        <v>105426875.59217951</v>
      </c>
      <c r="L9" s="44"/>
      <c r="N9" s="159"/>
      <c r="O9" s="159"/>
      <c r="P9" s="159"/>
      <c r="Q9" s="159"/>
      <c r="R9" s="159"/>
      <c r="S9" s="159"/>
      <c r="T9" s="159"/>
      <c r="U9" s="159"/>
      <c r="V9" s="159"/>
      <c r="W9" s="159"/>
      <c r="X9" s="159"/>
    </row>
    <row r="10" spans="1:24" ht="14.25" customHeight="1" x14ac:dyDescent="0.3">
      <c r="A10" s="38">
        <v>38534</v>
      </c>
      <c r="B10" s="39">
        <v>420531462.38999999</v>
      </c>
      <c r="C10" s="40">
        <v>302195252.05000001</v>
      </c>
      <c r="D10" s="40">
        <v>15422504.970000001</v>
      </c>
      <c r="E10" s="41">
        <v>0</v>
      </c>
      <c r="F10" s="52"/>
      <c r="G10" s="52"/>
      <c r="H10" s="52"/>
      <c r="I10" s="51"/>
      <c r="J10" s="42"/>
      <c r="K10" s="40">
        <v>119032461.85786363</v>
      </c>
      <c r="L10" s="44"/>
      <c r="N10" s="159"/>
      <c r="O10" s="159"/>
      <c r="P10" s="159"/>
      <c r="Q10" s="159"/>
      <c r="R10" s="159"/>
      <c r="S10" s="159"/>
      <c r="T10" s="159"/>
      <c r="U10" s="159"/>
      <c r="V10" s="159"/>
      <c r="W10" s="159"/>
      <c r="X10" s="159"/>
    </row>
    <row r="11" spans="1:24" ht="14.25" customHeight="1" x14ac:dyDescent="0.3">
      <c r="A11" s="38">
        <v>38565</v>
      </c>
      <c r="B11" s="39">
        <v>448023084.13999999</v>
      </c>
      <c r="C11" s="40">
        <v>252810951.84999999</v>
      </c>
      <c r="D11" s="40">
        <v>10805483.949999999</v>
      </c>
      <c r="E11" s="41">
        <v>0</v>
      </c>
      <c r="F11" s="52"/>
      <c r="G11" s="52"/>
      <c r="H11" s="52"/>
      <c r="I11" s="51"/>
      <c r="J11" s="42"/>
      <c r="K11" s="40">
        <v>101996763.91588661</v>
      </c>
      <c r="L11" s="44"/>
      <c r="N11" s="159"/>
      <c r="O11" s="159"/>
      <c r="P11" s="159"/>
      <c r="Q11" s="159"/>
      <c r="R11" s="159"/>
      <c r="S11" s="159"/>
      <c r="T11" s="159"/>
      <c r="U11" s="159"/>
      <c r="V11" s="159"/>
      <c r="W11" s="159"/>
      <c r="X11" s="159"/>
    </row>
    <row r="12" spans="1:24" ht="14.25" customHeight="1" x14ac:dyDescent="0.3">
      <c r="A12" s="38">
        <v>38596</v>
      </c>
      <c r="B12" s="39">
        <v>482468483.54000002</v>
      </c>
      <c r="C12" s="40">
        <v>297954279.67000002</v>
      </c>
      <c r="D12" s="40">
        <v>11982990.16</v>
      </c>
      <c r="E12" s="41">
        <v>0</v>
      </c>
      <c r="F12" s="39">
        <v>154881818.38</v>
      </c>
      <c r="G12" s="40">
        <v>48239213.649999999</v>
      </c>
      <c r="H12" s="43">
        <v>6854218.5</v>
      </c>
      <c r="I12" s="51"/>
      <c r="J12" s="42"/>
      <c r="K12" s="40">
        <v>113104017.68704773</v>
      </c>
      <c r="L12" s="44"/>
      <c r="N12" s="159"/>
      <c r="O12" s="159"/>
      <c r="P12" s="159"/>
      <c r="Q12" s="159"/>
      <c r="R12" s="159"/>
      <c r="S12" s="159"/>
      <c r="T12" s="159"/>
      <c r="U12" s="159"/>
      <c r="V12" s="159"/>
      <c r="W12" s="159"/>
      <c r="X12" s="159"/>
    </row>
    <row r="13" spans="1:24" ht="14.25" customHeight="1" x14ac:dyDescent="0.3">
      <c r="A13" s="38">
        <v>38626</v>
      </c>
      <c r="B13" s="39">
        <v>472661602.26999998</v>
      </c>
      <c r="C13" s="40">
        <v>300696156.60000002</v>
      </c>
      <c r="D13" s="40">
        <v>12051382.050000001</v>
      </c>
      <c r="E13" s="41">
        <v>0</v>
      </c>
      <c r="F13" s="52"/>
      <c r="G13" s="52"/>
      <c r="H13" s="52"/>
      <c r="I13" s="51"/>
      <c r="J13" s="42"/>
      <c r="K13" s="40">
        <v>129976626.47215028</v>
      </c>
      <c r="L13" s="44"/>
      <c r="N13" s="159"/>
      <c r="O13" s="159"/>
      <c r="P13" s="159"/>
      <c r="Q13" s="159"/>
      <c r="R13" s="159"/>
      <c r="S13" s="159"/>
      <c r="T13" s="159"/>
      <c r="U13" s="159"/>
      <c r="V13" s="159"/>
      <c r="W13" s="159"/>
      <c r="X13" s="159"/>
    </row>
    <row r="14" spans="1:24" ht="14.25" customHeight="1" x14ac:dyDescent="0.3">
      <c r="A14" s="38">
        <v>38657</v>
      </c>
      <c r="B14" s="39">
        <v>509815514.10000002</v>
      </c>
      <c r="C14" s="40">
        <v>343939375.20999998</v>
      </c>
      <c r="D14" s="40">
        <v>14714101.33</v>
      </c>
      <c r="E14" s="41">
        <v>0</v>
      </c>
      <c r="F14" s="39"/>
      <c r="G14" s="40"/>
      <c r="H14" s="43"/>
      <c r="I14" s="51"/>
      <c r="J14" s="42"/>
      <c r="K14" s="40">
        <v>137376940.13841864</v>
      </c>
      <c r="L14" s="44"/>
      <c r="N14" s="159"/>
      <c r="O14" s="159"/>
      <c r="P14" s="159"/>
      <c r="Q14" s="159"/>
      <c r="R14" s="159"/>
      <c r="S14" s="159"/>
      <c r="T14" s="159"/>
      <c r="U14" s="159"/>
      <c r="V14" s="159"/>
      <c r="W14" s="159"/>
      <c r="X14" s="159"/>
    </row>
    <row r="15" spans="1:24" ht="14.25" customHeight="1" x14ac:dyDescent="0.3">
      <c r="A15" s="77">
        <v>38687</v>
      </c>
      <c r="B15" s="47">
        <v>597097963.92999995</v>
      </c>
      <c r="C15" s="48">
        <v>466584731.87</v>
      </c>
      <c r="D15" s="48">
        <v>17428229.41</v>
      </c>
      <c r="E15" s="49">
        <v>0</v>
      </c>
      <c r="F15" s="47">
        <v>196004654.40000001</v>
      </c>
      <c r="G15" s="48">
        <v>63411461.579999998</v>
      </c>
      <c r="H15" s="50">
        <v>9720571.6500000004</v>
      </c>
      <c r="I15" s="160"/>
      <c r="J15" s="161"/>
      <c r="K15" s="48">
        <v>146261797.41552147</v>
      </c>
      <c r="L15" s="162"/>
      <c r="N15" s="159"/>
      <c r="O15" s="159"/>
      <c r="P15" s="159"/>
      <c r="Q15" s="159"/>
      <c r="R15" s="159"/>
      <c r="S15" s="159"/>
      <c r="T15" s="159"/>
      <c r="U15" s="159"/>
      <c r="V15" s="159"/>
      <c r="W15" s="159"/>
      <c r="X15" s="159"/>
    </row>
    <row r="16" spans="1:24" ht="14.25" customHeight="1" x14ac:dyDescent="0.3">
      <c r="A16" s="38">
        <v>38718</v>
      </c>
      <c r="B16" s="39">
        <v>432224863.49000001</v>
      </c>
      <c r="C16" s="40">
        <v>302298205.73000002</v>
      </c>
      <c r="D16" s="40">
        <v>27969329.109999999</v>
      </c>
      <c r="E16" s="41">
        <v>0</v>
      </c>
      <c r="F16" s="39"/>
      <c r="G16" s="40"/>
      <c r="H16" s="43"/>
      <c r="I16" s="51"/>
      <c r="J16" s="42"/>
      <c r="K16" s="40">
        <v>146431381.93985263</v>
      </c>
      <c r="L16" s="44"/>
      <c r="N16" s="159"/>
      <c r="O16" s="159"/>
      <c r="P16" s="159"/>
      <c r="Q16" s="159"/>
      <c r="R16" s="159"/>
      <c r="S16" s="159"/>
      <c r="T16" s="159"/>
      <c r="U16" s="159"/>
      <c r="V16" s="159"/>
      <c r="W16" s="159"/>
      <c r="X16" s="159"/>
    </row>
    <row r="17" spans="1:24" ht="14.25" customHeight="1" x14ac:dyDescent="0.3">
      <c r="A17" s="38">
        <v>38749</v>
      </c>
      <c r="B17" s="39">
        <v>409015648.35000002</v>
      </c>
      <c r="C17" s="40">
        <v>308278563.76999998</v>
      </c>
      <c r="D17" s="40">
        <v>14445149.73</v>
      </c>
      <c r="E17" s="41">
        <v>0</v>
      </c>
      <c r="F17" s="39"/>
      <c r="G17" s="40"/>
      <c r="H17" s="43"/>
      <c r="I17" s="51"/>
      <c r="J17" s="42"/>
      <c r="K17" s="40">
        <v>136514226.65006971</v>
      </c>
      <c r="L17" s="44"/>
      <c r="N17" s="159"/>
      <c r="O17" s="159"/>
      <c r="P17" s="159"/>
      <c r="Q17" s="159"/>
      <c r="R17" s="159"/>
      <c r="S17" s="159"/>
      <c r="T17" s="159"/>
      <c r="U17" s="159"/>
      <c r="V17" s="159"/>
      <c r="W17" s="159"/>
      <c r="X17" s="159"/>
    </row>
    <row r="18" spans="1:24" ht="14.25" customHeight="1" x14ac:dyDescent="0.3">
      <c r="A18" s="38">
        <v>38777</v>
      </c>
      <c r="B18" s="39">
        <v>518994905.63</v>
      </c>
      <c r="C18" s="40">
        <v>340305055.49000001</v>
      </c>
      <c r="D18" s="40">
        <v>16438618.560000001</v>
      </c>
      <c r="E18" s="41">
        <v>0</v>
      </c>
      <c r="F18" s="39">
        <v>115987130.81999999</v>
      </c>
      <c r="G18" s="40">
        <v>44682946.009999998</v>
      </c>
      <c r="H18" s="43">
        <v>5632533.5800000001</v>
      </c>
      <c r="I18" s="51"/>
      <c r="J18" s="42"/>
      <c r="K18" s="40">
        <v>135769447.84339109</v>
      </c>
      <c r="L18" s="44"/>
      <c r="N18" s="159"/>
      <c r="O18" s="159"/>
      <c r="P18" s="159"/>
      <c r="Q18" s="159"/>
      <c r="R18" s="159"/>
      <c r="S18" s="159"/>
      <c r="T18" s="159"/>
      <c r="U18" s="159"/>
      <c r="V18" s="159"/>
      <c r="W18" s="159"/>
      <c r="X18" s="159"/>
    </row>
    <row r="19" spans="1:24" ht="14.25" customHeight="1" x14ac:dyDescent="0.3">
      <c r="A19" s="38">
        <v>38808</v>
      </c>
      <c r="B19" s="39">
        <v>500512165.63</v>
      </c>
      <c r="C19" s="40">
        <v>351315025.31</v>
      </c>
      <c r="D19" s="40">
        <v>17411365.52</v>
      </c>
      <c r="E19" s="41">
        <v>0</v>
      </c>
      <c r="F19" s="52"/>
      <c r="G19" s="52"/>
      <c r="H19" s="52"/>
      <c r="I19" s="51"/>
      <c r="J19" s="42"/>
      <c r="K19" s="40">
        <v>132640217.50912832</v>
      </c>
      <c r="L19" s="44"/>
      <c r="N19" s="159"/>
      <c r="O19" s="159"/>
      <c r="P19" s="159"/>
      <c r="Q19" s="159"/>
      <c r="R19" s="159"/>
      <c r="S19" s="159"/>
      <c r="T19" s="159"/>
      <c r="U19" s="159"/>
      <c r="V19" s="159"/>
      <c r="W19" s="159"/>
      <c r="X19" s="159"/>
    </row>
    <row r="20" spans="1:24" ht="14.25" customHeight="1" x14ac:dyDescent="0.3">
      <c r="A20" s="38">
        <v>38838</v>
      </c>
      <c r="B20" s="39">
        <v>521023975.61000001</v>
      </c>
      <c r="C20" s="40">
        <v>378094217.47000003</v>
      </c>
      <c r="D20" s="40">
        <v>14937922.91</v>
      </c>
      <c r="E20" s="41">
        <v>0</v>
      </c>
      <c r="F20" s="52"/>
      <c r="G20" s="52"/>
      <c r="H20" s="52"/>
      <c r="I20" s="51"/>
      <c r="J20" s="42"/>
      <c r="K20" s="40">
        <v>149162244.6076479</v>
      </c>
      <c r="L20" s="44"/>
      <c r="N20" s="159"/>
      <c r="O20" s="159"/>
      <c r="P20" s="159"/>
      <c r="Q20" s="159"/>
      <c r="R20" s="159"/>
      <c r="S20" s="159"/>
      <c r="T20" s="159"/>
      <c r="U20" s="159"/>
      <c r="V20" s="159"/>
      <c r="W20" s="159"/>
      <c r="X20" s="159"/>
    </row>
    <row r="21" spans="1:24" ht="14.25" customHeight="1" x14ac:dyDescent="0.3">
      <c r="A21" s="38">
        <v>38869</v>
      </c>
      <c r="B21" s="39">
        <v>543065496.89999998</v>
      </c>
      <c r="C21" s="40">
        <v>357176444.04000002</v>
      </c>
      <c r="D21" s="40">
        <v>15101716.609999999</v>
      </c>
      <c r="E21" s="41">
        <v>0</v>
      </c>
      <c r="F21" s="39">
        <v>164924051.61000001</v>
      </c>
      <c r="G21" s="40">
        <v>57957207.630000003</v>
      </c>
      <c r="H21" s="43">
        <v>6230619.0099999998</v>
      </c>
      <c r="I21" s="51"/>
      <c r="J21" s="42"/>
      <c r="K21" s="40">
        <v>156695334.31288588</v>
      </c>
      <c r="L21" s="44"/>
      <c r="N21" s="159"/>
      <c r="O21" s="159"/>
      <c r="P21" s="159"/>
      <c r="Q21" s="159"/>
      <c r="R21" s="159"/>
      <c r="S21" s="159"/>
      <c r="T21" s="159"/>
      <c r="U21" s="159"/>
      <c r="V21" s="159"/>
      <c r="W21" s="159"/>
      <c r="X21" s="159"/>
    </row>
    <row r="22" spans="1:24" ht="14.25" customHeight="1" x14ac:dyDescent="0.3">
      <c r="A22" s="38">
        <v>38899</v>
      </c>
      <c r="B22" s="39">
        <v>514041406.17000002</v>
      </c>
      <c r="C22" s="40">
        <v>346588188.58999997</v>
      </c>
      <c r="D22" s="40">
        <v>14502239.970000001</v>
      </c>
      <c r="E22" s="41">
        <v>0</v>
      </c>
      <c r="F22" s="52"/>
      <c r="G22" s="52"/>
      <c r="H22" s="52"/>
      <c r="I22" s="51"/>
      <c r="J22" s="42"/>
      <c r="K22" s="40">
        <v>135969239.11870146</v>
      </c>
      <c r="L22" s="44"/>
      <c r="N22" s="159"/>
      <c r="O22" s="159"/>
      <c r="P22" s="159"/>
      <c r="Q22" s="159"/>
      <c r="R22" s="159"/>
      <c r="S22" s="159"/>
      <c r="T22" s="159"/>
      <c r="U22" s="159"/>
      <c r="V22" s="159"/>
      <c r="W22" s="159"/>
      <c r="X22" s="159"/>
    </row>
    <row r="23" spans="1:24" ht="14.25" customHeight="1" x14ac:dyDescent="0.3">
      <c r="A23" s="38">
        <v>38930</v>
      </c>
      <c r="B23" s="39">
        <v>525118918.10000002</v>
      </c>
      <c r="C23" s="40">
        <v>357754549.11000001</v>
      </c>
      <c r="D23" s="40">
        <v>19772923.920000002</v>
      </c>
      <c r="E23" s="41">
        <v>0</v>
      </c>
      <c r="F23" s="52"/>
      <c r="G23" s="52"/>
      <c r="H23" s="52"/>
      <c r="I23" s="51"/>
      <c r="J23" s="42"/>
      <c r="K23" s="40">
        <v>137366935.83615479</v>
      </c>
      <c r="L23" s="44"/>
      <c r="N23" s="159"/>
      <c r="O23" s="159"/>
      <c r="P23" s="159"/>
      <c r="Q23" s="159"/>
      <c r="R23" s="159"/>
      <c r="S23" s="159"/>
      <c r="T23" s="159"/>
      <c r="U23" s="159"/>
      <c r="V23" s="159"/>
      <c r="W23" s="159"/>
      <c r="X23" s="159"/>
    </row>
    <row r="24" spans="1:24" ht="14.25" customHeight="1" x14ac:dyDescent="0.3">
      <c r="A24" s="38">
        <v>38961</v>
      </c>
      <c r="B24" s="39">
        <v>535648799.97000003</v>
      </c>
      <c r="C24" s="40">
        <v>419029586.68000001</v>
      </c>
      <c r="D24" s="40">
        <v>13469307.27</v>
      </c>
      <c r="E24" s="41">
        <v>0</v>
      </c>
      <c r="F24" s="39">
        <v>174101946.38999999</v>
      </c>
      <c r="G24" s="40">
        <v>57368465.939999998</v>
      </c>
      <c r="H24" s="43">
        <v>7337504.6600000001</v>
      </c>
      <c r="I24" s="51"/>
      <c r="J24" s="42"/>
      <c r="K24" s="40">
        <v>173791310.68080726</v>
      </c>
      <c r="L24" s="44"/>
      <c r="N24" s="159"/>
      <c r="O24" s="159"/>
      <c r="P24" s="159"/>
      <c r="Q24" s="159"/>
      <c r="R24" s="159"/>
      <c r="S24" s="159"/>
      <c r="T24" s="159"/>
      <c r="U24" s="159"/>
      <c r="V24" s="159"/>
      <c r="W24" s="159"/>
      <c r="X24" s="159"/>
    </row>
    <row r="25" spans="1:24" ht="14.25" customHeight="1" x14ac:dyDescent="0.3">
      <c r="A25" s="38">
        <v>38991</v>
      </c>
      <c r="B25" s="39">
        <v>586431446.34000003</v>
      </c>
      <c r="C25" s="40">
        <v>455180194.31</v>
      </c>
      <c r="D25" s="40">
        <v>13711605.18</v>
      </c>
      <c r="E25" s="41">
        <v>0</v>
      </c>
      <c r="F25" s="52"/>
      <c r="G25" s="52"/>
      <c r="H25" s="52"/>
      <c r="I25" s="51"/>
      <c r="J25" s="42"/>
      <c r="K25" s="40">
        <v>191817956.26269668</v>
      </c>
      <c r="L25" s="44"/>
      <c r="N25" s="159"/>
      <c r="O25" s="159"/>
      <c r="P25" s="159"/>
      <c r="Q25" s="159"/>
      <c r="R25" s="159"/>
      <c r="S25" s="159"/>
      <c r="T25" s="159"/>
      <c r="U25" s="159"/>
      <c r="V25" s="159"/>
      <c r="W25" s="159"/>
      <c r="X25" s="159"/>
    </row>
    <row r="26" spans="1:24" ht="14.25" customHeight="1" x14ac:dyDescent="0.3">
      <c r="A26" s="38">
        <v>39022</v>
      </c>
      <c r="B26" s="39">
        <v>574105970.26999998</v>
      </c>
      <c r="C26" s="40">
        <v>417845740.48000002</v>
      </c>
      <c r="D26" s="40">
        <v>24077098.030000001</v>
      </c>
      <c r="E26" s="41">
        <v>0</v>
      </c>
      <c r="F26" s="39"/>
      <c r="G26" s="40"/>
      <c r="H26" s="43"/>
      <c r="I26" s="51"/>
      <c r="J26" s="42"/>
      <c r="K26" s="40">
        <v>162924218.1517626</v>
      </c>
      <c r="L26" s="44"/>
      <c r="N26" s="159"/>
      <c r="O26" s="159"/>
      <c r="P26" s="159"/>
      <c r="Q26" s="159"/>
      <c r="R26" s="159"/>
      <c r="S26" s="159"/>
      <c r="T26" s="159"/>
      <c r="U26" s="159"/>
      <c r="V26" s="159"/>
      <c r="W26" s="159"/>
      <c r="X26" s="159"/>
    </row>
    <row r="27" spans="1:24" ht="14.25" customHeight="1" x14ac:dyDescent="0.3">
      <c r="A27" s="77">
        <v>39052</v>
      </c>
      <c r="B27" s="47">
        <v>687391239.88</v>
      </c>
      <c r="C27" s="48">
        <v>486822720.77999997</v>
      </c>
      <c r="D27" s="48">
        <v>19114889.32</v>
      </c>
      <c r="E27" s="49">
        <v>0</v>
      </c>
      <c r="F27" s="47">
        <v>231308959.13</v>
      </c>
      <c r="G27" s="48">
        <v>78117548.680000007</v>
      </c>
      <c r="H27" s="50">
        <v>9521433.7100000009</v>
      </c>
      <c r="I27" s="160"/>
      <c r="J27" s="161"/>
      <c r="K27" s="48">
        <v>169612043.20686451</v>
      </c>
      <c r="L27" s="162"/>
      <c r="N27" s="159"/>
      <c r="O27" s="159"/>
      <c r="P27" s="159"/>
      <c r="Q27" s="159"/>
      <c r="R27" s="159"/>
      <c r="S27" s="159"/>
      <c r="T27" s="159"/>
      <c r="U27" s="159"/>
      <c r="V27" s="159"/>
      <c r="W27" s="159"/>
      <c r="X27" s="159"/>
    </row>
    <row r="28" spans="1:24" ht="14.25" customHeight="1" x14ac:dyDescent="0.3">
      <c r="A28" s="38">
        <v>39083</v>
      </c>
      <c r="B28" s="39">
        <v>485935640.27999997</v>
      </c>
      <c r="C28" s="40">
        <v>362277570.41000003</v>
      </c>
      <c r="D28" s="40">
        <v>44100935.920000002</v>
      </c>
      <c r="E28" s="41">
        <v>0</v>
      </c>
      <c r="F28" s="39"/>
      <c r="G28" s="40"/>
      <c r="H28" s="43"/>
      <c r="I28" s="51"/>
      <c r="J28" s="42"/>
      <c r="K28" s="40">
        <v>125153746.93089025</v>
      </c>
      <c r="L28" s="44"/>
      <c r="N28" s="159"/>
      <c r="O28" s="159"/>
      <c r="P28" s="159"/>
      <c r="Q28" s="159"/>
      <c r="R28" s="159"/>
      <c r="S28" s="159"/>
      <c r="T28" s="159"/>
      <c r="U28" s="159"/>
      <c r="V28" s="159"/>
      <c r="W28" s="159"/>
      <c r="X28" s="159"/>
    </row>
    <row r="29" spans="1:24" ht="14.25" customHeight="1" x14ac:dyDescent="0.3">
      <c r="A29" s="38">
        <v>39114</v>
      </c>
      <c r="B29" s="39">
        <v>497643529.93000001</v>
      </c>
      <c r="C29" s="40">
        <v>376666876.5</v>
      </c>
      <c r="D29" s="40">
        <v>15674550.51</v>
      </c>
      <c r="E29" s="41">
        <v>0</v>
      </c>
      <c r="F29" s="39"/>
      <c r="G29" s="40"/>
      <c r="H29" s="43"/>
      <c r="I29" s="51"/>
      <c r="J29" s="42"/>
      <c r="K29" s="40">
        <v>148089503.36851886</v>
      </c>
      <c r="L29" s="44"/>
      <c r="N29" s="159"/>
      <c r="O29" s="159"/>
      <c r="P29" s="159"/>
      <c r="Q29" s="159"/>
      <c r="R29" s="159"/>
      <c r="S29" s="159"/>
      <c r="T29" s="159"/>
      <c r="U29" s="159"/>
      <c r="V29" s="159"/>
      <c r="W29" s="159"/>
      <c r="X29" s="159"/>
    </row>
    <row r="30" spans="1:24" ht="14.25" customHeight="1" x14ac:dyDescent="0.3">
      <c r="A30" s="38">
        <v>39142</v>
      </c>
      <c r="B30" s="39">
        <v>582428917.63</v>
      </c>
      <c r="C30" s="40">
        <v>405776995.12</v>
      </c>
      <c r="D30" s="40">
        <v>16357632.369999999</v>
      </c>
      <c r="E30" s="41">
        <v>0</v>
      </c>
      <c r="F30" s="39">
        <v>132865505.5</v>
      </c>
      <c r="G30" s="40">
        <v>57914641.909999996</v>
      </c>
      <c r="H30" s="43">
        <v>6358162.4800000004</v>
      </c>
      <c r="I30" s="51"/>
      <c r="J30" s="42"/>
      <c r="K30" s="40">
        <v>155850757.36340699</v>
      </c>
      <c r="L30" s="44"/>
      <c r="N30" s="159"/>
      <c r="O30" s="159"/>
      <c r="P30" s="159"/>
      <c r="Q30" s="159"/>
      <c r="R30" s="159"/>
      <c r="S30" s="159"/>
      <c r="T30" s="159"/>
      <c r="U30" s="159"/>
      <c r="V30" s="159"/>
      <c r="W30" s="159"/>
      <c r="X30" s="159"/>
    </row>
    <row r="31" spans="1:24" ht="14.25" customHeight="1" x14ac:dyDescent="0.3">
      <c r="A31" s="38">
        <v>39173</v>
      </c>
      <c r="B31" s="39">
        <v>521756796.81</v>
      </c>
      <c r="C31" s="40">
        <v>392481969.41000003</v>
      </c>
      <c r="D31" s="40">
        <v>15174540.67</v>
      </c>
      <c r="E31" s="41">
        <v>0</v>
      </c>
      <c r="F31" s="39"/>
      <c r="G31" s="52"/>
      <c r="H31" s="52"/>
      <c r="I31" s="51"/>
      <c r="J31" s="42"/>
      <c r="K31" s="40">
        <v>165509852.36838606</v>
      </c>
      <c r="L31" s="44"/>
      <c r="N31" s="159"/>
      <c r="O31" s="159"/>
      <c r="P31" s="159"/>
      <c r="Q31" s="159"/>
      <c r="R31" s="159"/>
      <c r="S31" s="159"/>
      <c r="T31" s="159"/>
      <c r="U31" s="159"/>
      <c r="V31" s="159"/>
      <c r="W31" s="159"/>
      <c r="X31" s="159"/>
    </row>
    <row r="32" spans="1:24" ht="14.25" customHeight="1" x14ac:dyDescent="0.3">
      <c r="A32" s="38">
        <v>39203</v>
      </c>
      <c r="B32" s="39">
        <v>575960511.25</v>
      </c>
      <c r="C32" s="40">
        <v>444155205.44999999</v>
      </c>
      <c r="D32" s="40">
        <v>15713136.119999999</v>
      </c>
      <c r="E32" s="41">
        <v>0</v>
      </c>
      <c r="F32" s="39"/>
      <c r="G32" s="52"/>
      <c r="H32" s="52"/>
      <c r="I32" s="51"/>
      <c r="J32" s="42"/>
      <c r="K32" s="40">
        <v>182012181.64608645</v>
      </c>
      <c r="L32" s="44"/>
      <c r="N32" s="159"/>
      <c r="O32" s="159"/>
      <c r="P32" s="159"/>
      <c r="Q32" s="159"/>
      <c r="R32" s="159"/>
      <c r="S32" s="159"/>
      <c r="T32" s="159"/>
      <c r="U32" s="159"/>
      <c r="V32" s="159"/>
      <c r="W32" s="159"/>
      <c r="X32" s="159"/>
    </row>
    <row r="33" spans="1:24" ht="14.25" customHeight="1" x14ac:dyDescent="0.3">
      <c r="A33" s="38">
        <v>39234</v>
      </c>
      <c r="B33" s="39">
        <v>591450460.58000004</v>
      </c>
      <c r="C33" s="40">
        <v>427416344.63</v>
      </c>
      <c r="D33" s="40">
        <v>14802731.529999999</v>
      </c>
      <c r="E33" s="41">
        <v>0</v>
      </c>
      <c r="F33" s="39">
        <v>172336571.53999999</v>
      </c>
      <c r="G33" s="40">
        <v>73712832.909999996</v>
      </c>
      <c r="H33" s="43">
        <v>9775126.1600000001</v>
      </c>
      <c r="I33" s="51"/>
      <c r="J33" s="42"/>
      <c r="K33" s="40">
        <v>175355689.66208595</v>
      </c>
      <c r="L33" s="44"/>
      <c r="N33" s="159"/>
      <c r="O33" s="159"/>
      <c r="P33" s="159"/>
      <c r="Q33" s="159"/>
      <c r="R33" s="159"/>
      <c r="S33" s="159"/>
      <c r="T33" s="159"/>
      <c r="U33" s="159"/>
      <c r="V33" s="159"/>
      <c r="W33" s="159"/>
      <c r="X33" s="159"/>
    </row>
    <row r="34" spans="1:24" ht="14.25" customHeight="1" x14ac:dyDescent="0.3">
      <c r="A34" s="38">
        <v>39264</v>
      </c>
      <c r="B34" s="39">
        <v>549768977.16999996</v>
      </c>
      <c r="C34" s="40">
        <v>428956143.02999997</v>
      </c>
      <c r="D34" s="40">
        <v>16607038.92</v>
      </c>
      <c r="E34" s="41">
        <v>0</v>
      </c>
      <c r="F34" s="39"/>
      <c r="G34" s="52"/>
      <c r="H34" s="52"/>
      <c r="I34" s="51"/>
      <c r="J34" s="42"/>
      <c r="K34" s="40">
        <v>174788355.06506002</v>
      </c>
      <c r="L34" s="44"/>
      <c r="N34" s="159"/>
      <c r="O34" s="159"/>
      <c r="P34" s="159"/>
      <c r="Q34" s="159"/>
      <c r="R34" s="159"/>
      <c r="S34" s="159"/>
      <c r="T34" s="159"/>
      <c r="U34" s="159"/>
      <c r="V34" s="159"/>
      <c r="W34" s="159"/>
      <c r="X34" s="159"/>
    </row>
    <row r="35" spans="1:24" ht="14.25" customHeight="1" x14ac:dyDescent="0.3">
      <c r="A35" s="38">
        <v>39295</v>
      </c>
      <c r="B35" s="39">
        <v>562924976.65999997</v>
      </c>
      <c r="C35" s="40">
        <v>421166259.80000001</v>
      </c>
      <c r="D35" s="40">
        <v>20506592.199999999</v>
      </c>
      <c r="E35" s="41">
        <v>0</v>
      </c>
      <c r="F35" s="39"/>
      <c r="G35" s="52"/>
      <c r="H35" s="52"/>
      <c r="I35" s="51"/>
      <c r="J35" s="42"/>
      <c r="K35" s="40">
        <v>172659577.02449706</v>
      </c>
      <c r="L35" s="44"/>
      <c r="N35" s="159"/>
      <c r="O35" s="159"/>
      <c r="P35" s="159"/>
      <c r="Q35" s="159"/>
      <c r="R35" s="159"/>
      <c r="S35" s="159"/>
      <c r="T35" s="159"/>
      <c r="U35" s="159"/>
      <c r="V35" s="159"/>
      <c r="W35" s="159"/>
      <c r="X35" s="159"/>
    </row>
    <row r="36" spans="1:24" ht="14.25" customHeight="1" x14ac:dyDescent="0.3">
      <c r="A36" s="38">
        <v>39326</v>
      </c>
      <c r="B36" s="39">
        <v>584634294.62</v>
      </c>
      <c r="C36" s="40">
        <v>462446903.24000001</v>
      </c>
      <c r="D36" s="40">
        <v>18114633.82</v>
      </c>
      <c r="E36" s="41">
        <v>0</v>
      </c>
      <c r="F36" s="39">
        <v>182558295.28</v>
      </c>
      <c r="G36" s="40">
        <v>66592679.329999998</v>
      </c>
      <c r="H36" s="43">
        <v>8895004.9800000004</v>
      </c>
      <c r="I36" s="51"/>
      <c r="J36" s="42"/>
      <c r="K36" s="40">
        <v>186362934.23919538</v>
      </c>
      <c r="L36" s="44"/>
      <c r="N36" s="159"/>
      <c r="O36" s="159"/>
      <c r="P36" s="159"/>
      <c r="Q36" s="159"/>
      <c r="R36" s="159"/>
      <c r="S36" s="159"/>
      <c r="T36" s="159"/>
      <c r="U36" s="159"/>
      <c r="V36" s="159"/>
      <c r="W36" s="159"/>
      <c r="X36" s="159"/>
    </row>
    <row r="37" spans="1:24" ht="14.25" customHeight="1" x14ac:dyDescent="0.3">
      <c r="A37" s="38">
        <v>39356</v>
      </c>
      <c r="B37" s="39">
        <v>659526996.86000001</v>
      </c>
      <c r="C37" s="40">
        <v>528147272.58999997</v>
      </c>
      <c r="D37" s="40">
        <v>24198704.600000001</v>
      </c>
      <c r="E37" s="41">
        <v>0</v>
      </c>
      <c r="F37" s="39"/>
      <c r="G37" s="52"/>
      <c r="H37" s="52"/>
      <c r="I37" s="51"/>
      <c r="J37" s="42"/>
      <c r="K37" s="40">
        <v>220705473.96766913</v>
      </c>
      <c r="L37" s="44"/>
      <c r="N37" s="159"/>
      <c r="O37" s="159"/>
      <c r="P37" s="159"/>
      <c r="Q37" s="159"/>
      <c r="R37" s="159"/>
      <c r="S37" s="159"/>
      <c r="T37" s="159"/>
      <c r="U37" s="159"/>
      <c r="V37" s="159"/>
      <c r="W37" s="159"/>
      <c r="X37" s="159"/>
    </row>
    <row r="38" spans="1:24" ht="14.25" customHeight="1" x14ac:dyDescent="0.3">
      <c r="A38" s="38">
        <v>39387</v>
      </c>
      <c r="B38" s="39">
        <v>652769028.58000004</v>
      </c>
      <c r="C38" s="40">
        <v>547893075.09000003</v>
      </c>
      <c r="D38" s="40">
        <v>24269944.559999999</v>
      </c>
      <c r="E38" s="41">
        <v>0</v>
      </c>
      <c r="F38" s="39"/>
      <c r="G38" s="40">
        <v>0</v>
      </c>
      <c r="H38" s="43"/>
      <c r="I38" s="51"/>
      <c r="J38" s="42"/>
      <c r="K38" s="40">
        <v>227193775.81623837</v>
      </c>
      <c r="L38" s="44"/>
      <c r="N38" s="159"/>
      <c r="O38" s="159"/>
      <c r="P38" s="159"/>
      <c r="Q38" s="159"/>
      <c r="R38" s="159"/>
      <c r="S38" s="159"/>
      <c r="T38" s="159"/>
      <c r="U38" s="159"/>
      <c r="V38" s="159"/>
      <c r="W38" s="159"/>
      <c r="X38" s="159"/>
    </row>
    <row r="39" spans="1:24" ht="14.25" customHeight="1" x14ac:dyDescent="0.3">
      <c r="A39" s="46">
        <v>39417</v>
      </c>
      <c r="B39" s="47">
        <v>693989631.80999994</v>
      </c>
      <c r="C39" s="48">
        <v>584264115.46000004</v>
      </c>
      <c r="D39" s="48">
        <v>34870204.369999997</v>
      </c>
      <c r="E39" s="49">
        <v>0</v>
      </c>
      <c r="F39" s="47">
        <v>233416404.86000001</v>
      </c>
      <c r="G39" s="48">
        <v>89048570.650000006</v>
      </c>
      <c r="H39" s="50">
        <v>9775025.6500000004</v>
      </c>
      <c r="I39" s="160"/>
      <c r="J39" s="161"/>
      <c r="K39" s="48">
        <v>236218804.06824672</v>
      </c>
      <c r="L39" s="162"/>
      <c r="N39" s="159"/>
      <c r="O39" s="159"/>
      <c r="P39" s="159"/>
      <c r="Q39" s="159"/>
      <c r="R39" s="159"/>
      <c r="S39" s="159"/>
      <c r="T39" s="159"/>
      <c r="U39" s="159"/>
      <c r="V39" s="159"/>
      <c r="W39" s="159"/>
      <c r="X39" s="159"/>
    </row>
    <row r="40" spans="1:24" ht="13.5" customHeight="1" x14ac:dyDescent="0.3">
      <c r="A40" s="38">
        <v>39448</v>
      </c>
      <c r="B40" s="39">
        <v>569983317.068313</v>
      </c>
      <c r="C40" s="40">
        <v>434331304.22226644</v>
      </c>
      <c r="D40" s="40">
        <v>50225025.725287125</v>
      </c>
      <c r="E40" s="41">
        <v>0</v>
      </c>
      <c r="F40" s="52"/>
      <c r="G40" s="40"/>
      <c r="H40" s="43"/>
      <c r="I40" s="51"/>
      <c r="J40" s="42"/>
      <c r="K40" s="40">
        <v>152779825.35019583</v>
      </c>
      <c r="L40" s="44"/>
      <c r="M40" s="52"/>
      <c r="N40" s="159"/>
      <c r="O40" s="159"/>
      <c r="P40" s="159"/>
      <c r="Q40" s="159"/>
      <c r="R40" s="159"/>
      <c r="S40" s="159"/>
      <c r="T40" s="159"/>
      <c r="U40" s="159"/>
      <c r="V40" s="159"/>
      <c r="W40" s="159"/>
      <c r="X40" s="159"/>
    </row>
    <row r="41" spans="1:24" ht="13.5" customHeight="1" x14ac:dyDescent="0.3">
      <c r="A41" s="38">
        <v>39479</v>
      </c>
      <c r="B41" s="39">
        <v>585409257.38564694</v>
      </c>
      <c r="C41" s="40">
        <v>471774496.74699593</v>
      </c>
      <c r="D41" s="40">
        <v>23890439.321516298</v>
      </c>
      <c r="E41" s="41">
        <v>0</v>
      </c>
      <c r="F41" s="39"/>
      <c r="G41" s="40"/>
      <c r="H41" s="43"/>
      <c r="I41" s="51"/>
      <c r="J41" s="42"/>
      <c r="K41" s="40">
        <v>208550080.55666199</v>
      </c>
      <c r="L41" s="44"/>
      <c r="M41" s="52"/>
      <c r="N41" s="159"/>
      <c r="O41" s="159"/>
      <c r="P41" s="159"/>
      <c r="Q41" s="159"/>
      <c r="R41" s="159"/>
      <c r="S41" s="159"/>
      <c r="T41" s="159"/>
      <c r="U41" s="159"/>
      <c r="V41" s="159"/>
      <c r="W41" s="159"/>
      <c r="X41" s="159"/>
    </row>
    <row r="42" spans="1:24" ht="13.5" customHeight="1" x14ac:dyDescent="0.3">
      <c r="A42" s="38">
        <v>39508</v>
      </c>
      <c r="B42" s="39">
        <v>600899638.5846113</v>
      </c>
      <c r="C42" s="40">
        <v>477301342.03014004</v>
      </c>
      <c r="D42" s="40">
        <v>18052751.809068579</v>
      </c>
      <c r="E42" s="41">
        <v>0</v>
      </c>
      <c r="F42" s="39">
        <v>154640382.62630287</v>
      </c>
      <c r="G42" s="40">
        <v>74229640.443470746</v>
      </c>
      <c r="H42" s="43">
        <v>7682914.3264953857</v>
      </c>
      <c r="I42" s="51"/>
      <c r="J42" s="42"/>
      <c r="K42" s="40">
        <v>196167079.55453759</v>
      </c>
      <c r="L42" s="44"/>
      <c r="M42" s="52"/>
      <c r="N42" s="159"/>
      <c r="O42" s="159"/>
      <c r="P42" s="159"/>
      <c r="Q42" s="159"/>
      <c r="R42" s="159"/>
      <c r="S42" s="159"/>
      <c r="T42" s="159"/>
      <c r="U42" s="159"/>
      <c r="V42" s="159"/>
      <c r="W42" s="159"/>
      <c r="X42" s="159"/>
    </row>
    <row r="43" spans="1:24" ht="13.5" customHeight="1" x14ac:dyDescent="0.3">
      <c r="A43" s="38">
        <v>39539</v>
      </c>
      <c r="B43" s="39">
        <v>628465112.39460933</v>
      </c>
      <c r="C43" s="40">
        <v>519481560.04779923</v>
      </c>
      <c r="D43" s="40">
        <v>22339861.448582619</v>
      </c>
      <c r="E43" s="41">
        <v>0</v>
      </c>
      <c r="F43" s="39"/>
      <c r="G43" s="40"/>
      <c r="H43" s="43"/>
      <c r="I43" s="51"/>
      <c r="J43" s="42"/>
      <c r="K43" s="40">
        <v>217739802.98712075</v>
      </c>
      <c r="L43" s="44"/>
      <c r="M43" s="52"/>
      <c r="N43" s="159"/>
      <c r="O43" s="159"/>
      <c r="P43" s="159"/>
      <c r="Q43" s="159"/>
      <c r="R43" s="159"/>
      <c r="S43" s="159"/>
      <c r="T43" s="159"/>
      <c r="U43" s="159"/>
      <c r="V43" s="159"/>
      <c r="W43" s="159"/>
      <c r="X43" s="159"/>
    </row>
    <row r="44" spans="1:24" ht="13.5" customHeight="1" x14ac:dyDescent="0.3">
      <c r="A44" s="38">
        <v>39569</v>
      </c>
      <c r="B44" s="39">
        <v>610472992.39859259</v>
      </c>
      <c r="C44" s="40">
        <v>459851157.07362407</v>
      </c>
      <c r="D44" s="40">
        <v>19711187.147314612</v>
      </c>
      <c r="E44" s="41">
        <v>0</v>
      </c>
      <c r="F44" s="39"/>
      <c r="G44" s="40"/>
      <c r="H44" s="43"/>
      <c r="I44" s="51"/>
      <c r="J44" s="42"/>
      <c r="K44" s="40">
        <v>182239060.93806016</v>
      </c>
      <c r="L44" s="44"/>
      <c r="M44" s="52"/>
      <c r="N44" s="159"/>
      <c r="O44" s="159"/>
      <c r="P44" s="159"/>
      <c r="Q44" s="159"/>
      <c r="R44" s="159"/>
      <c r="S44" s="159"/>
      <c r="T44" s="159"/>
      <c r="U44" s="159"/>
      <c r="V44" s="159"/>
      <c r="W44" s="159"/>
      <c r="X44" s="159"/>
    </row>
    <row r="45" spans="1:24" ht="13.5" customHeight="1" x14ac:dyDescent="0.3">
      <c r="A45" s="38">
        <v>39600</v>
      </c>
      <c r="B45" s="39">
        <v>642889175.86138213</v>
      </c>
      <c r="C45" s="40">
        <v>468819820.6532563</v>
      </c>
      <c r="D45" s="40">
        <v>20691066.454225585</v>
      </c>
      <c r="E45" s="41">
        <v>0</v>
      </c>
      <c r="F45" s="39">
        <v>184685907.28938457</v>
      </c>
      <c r="G45" s="40">
        <v>88686467.934674367</v>
      </c>
      <c r="H45" s="43">
        <v>8272860.6851224853</v>
      </c>
      <c r="I45" s="51"/>
      <c r="J45" s="42"/>
      <c r="K45" s="40">
        <v>188590146.95246628</v>
      </c>
      <c r="L45" s="44"/>
      <c r="M45" s="52"/>
      <c r="N45" s="159"/>
      <c r="O45" s="159"/>
      <c r="P45" s="159"/>
      <c r="Q45" s="159"/>
      <c r="R45" s="159"/>
      <c r="S45" s="159"/>
      <c r="T45" s="159"/>
      <c r="U45" s="159"/>
      <c r="V45" s="159"/>
      <c r="W45" s="159"/>
      <c r="X45" s="159"/>
    </row>
    <row r="46" spans="1:24" ht="13.5" customHeight="1" x14ac:dyDescent="0.3">
      <c r="A46" s="38">
        <v>39630</v>
      </c>
      <c r="B46" s="39">
        <v>637043754.59735775</v>
      </c>
      <c r="C46" s="40">
        <v>477202377.44805151</v>
      </c>
      <c r="D46" s="40">
        <v>26435058.122551948</v>
      </c>
      <c r="E46" s="41">
        <v>0</v>
      </c>
      <c r="F46" s="39"/>
      <c r="G46" s="40"/>
      <c r="H46" s="43"/>
      <c r="I46" s="51"/>
      <c r="J46" s="42"/>
      <c r="K46" s="40">
        <v>195622477.76306179</v>
      </c>
      <c r="L46" s="44"/>
      <c r="M46" s="52"/>
      <c r="N46" s="159"/>
      <c r="O46" s="159"/>
      <c r="P46" s="159"/>
      <c r="Q46" s="159"/>
      <c r="R46" s="159"/>
      <c r="S46" s="159"/>
      <c r="T46" s="159"/>
      <c r="U46" s="159"/>
      <c r="V46" s="159"/>
      <c r="W46" s="159"/>
      <c r="X46" s="159"/>
    </row>
    <row r="47" spans="1:24" ht="13.5" customHeight="1" x14ac:dyDescent="0.3">
      <c r="A47" s="38">
        <v>39661</v>
      </c>
      <c r="B47" s="39">
        <v>592474271.4930625</v>
      </c>
      <c r="C47" s="40">
        <v>453408925.81159133</v>
      </c>
      <c r="D47" s="40">
        <v>27086051.417380337</v>
      </c>
      <c r="E47" s="41">
        <v>0</v>
      </c>
      <c r="F47" s="39"/>
      <c r="G47" s="40"/>
      <c r="H47" s="43"/>
      <c r="I47" s="51"/>
      <c r="J47" s="42"/>
      <c r="K47" s="40">
        <v>176157297.31859523</v>
      </c>
      <c r="L47" s="44"/>
      <c r="M47" s="52"/>
      <c r="N47" s="159"/>
      <c r="O47" s="159"/>
      <c r="P47" s="159"/>
      <c r="Q47" s="159"/>
      <c r="R47" s="159"/>
      <c r="S47" s="159"/>
      <c r="T47" s="159"/>
      <c r="U47" s="159"/>
      <c r="V47" s="159"/>
      <c r="W47" s="159"/>
      <c r="X47" s="159"/>
    </row>
    <row r="48" spans="1:24" ht="13.5" customHeight="1" x14ac:dyDescent="0.3">
      <c r="A48" s="38">
        <v>39692</v>
      </c>
      <c r="B48" s="39">
        <v>674136003.58494318</v>
      </c>
      <c r="C48" s="40">
        <v>525930542.08988911</v>
      </c>
      <c r="D48" s="40">
        <v>23053458.009692624</v>
      </c>
      <c r="E48" s="41">
        <v>0</v>
      </c>
      <c r="F48" s="39">
        <v>195420513.11159796</v>
      </c>
      <c r="G48" s="40">
        <v>78155559.383920863</v>
      </c>
      <c r="H48" s="43">
        <v>10352822.47892186</v>
      </c>
      <c r="I48" s="51"/>
      <c r="J48" s="42"/>
      <c r="K48" s="40">
        <v>214906052.60339907</v>
      </c>
      <c r="L48" s="44"/>
      <c r="M48" s="52"/>
      <c r="N48" s="159"/>
      <c r="O48" s="159"/>
      <c r="P48" s="159"/>
      <c r="Q48" s="159"/>
      <c r="R48" s="159"/>
      <c r="S48" s="159"/>
      <c r="T48" s="159"/>
      <c r="U48" s="159"/>
      <c r="V48" s="159"/>
      <c r="W48" s="159"/>
      <c r="X48" s="159"/>
    </row>
    <row r="49" spans="1:24" ht="13.5" customHeight="1" x14ac:dyDescent="0.3">
      <c r="A49" s="38">
        <v>39722</v>
      </c>
      <c r="B49" s="39">
        <v>696675612.06267011</v>
      </c>
      <c r="C49" s="40">
        <v>548674997.64323175</v>
      </c>
      <c r="D49" s="40">
        <v>20807627.59742415</v>
      </c>
      <c r="E49" s="41">
        <v>0</v>
      </c>
      <c r="F49" s="39"/>
      <c r="G49" s="40"/>
      <c r="H49" s="43"/>
      <c r="I49" s="51"/>
      <c r="J49" s="42"/>
      <c r="K49" s="40">
        <v>229630985.36314145</v>
      </c>
      <c r="L49" s="44"/>
      <c r="M49" s="52"/>
      <c r="N49" s="159"/>
      <c r="O49" s="159"/>
      <c r="P49" s="159"/>
      <c r="Q49" s="159"/>
      <c r="R49" s="159"/>
      <c r="S49" s="159"/>
      <c r="T49" s="159"/>
      <c r="U49" s="159"/>
      <c r="V49" s="159"/>
      <c r="W49" s="159"/>
      <c r="X49" s="159"/>
    </row>
    <row r="50" spans="1:24" ht="13.5" customHeight="1" x14ac:dyDescent="0.3">
      <c r="A50" s="38">
        <v>39753</v>
      </c>
      <c r="B50" s="39">
        <v>647637328.3210516</v>
      </c>
      <c r="C50" s="40">
        <v>491655465.84345746</v>
      </c>
      <c r="D50" s="40">
        <v>23472820.586868484</v>
      </c>
      <c r="E50" s="41">
        <v>0</v>
      </c>
      <c r="F50" s="39"/>
      <c r="G50" s="40"/>
      <c r="H50" s="43"/>
      <c r="I50" s="51"/>
      <c r="J50" s="42"/>
      <c r="K50" s="40">
        <v>207162458.4153223</v>
      </c>
      <c r="L50" s="44"/>
      <c r="M50" s="52"/>
      <c r="N50" s="159"/>
      <c r="O50" s="159"/>
      <c r="P50" s="159"/>
      <c r="Q50" s="159"/>
      <c r="R50" s="159"/>
      <c r="S50" s="159"/>
      <c r="T50" s="159"/>
      <c r="U50" s="159"/>
      <c r="V50" s="159"/>
      <c r="W50" s="159"/>
      <c r="X50" s="159"/>
    </row>
    <row r="51" spans="1:24" ht="13.5" customHeight="1" x14ac:dyDescent="0.3">
      <c r="A51" s="46">
        <v>39783</v>
      </c>
      <c r="B51" s="47">
        <v>698678075.2174201</v>
      </c>
      <c r="C51" s="48">
        <v>509600526.58832902</v>
      </c>
      <c r="D51" s="48">
        <v>27995200.823209185</v>
      </c>
      <c r="E51" s="49">
        <v>0</v>
      </c>
      <c r="F51" s="47">
        <v>229132249.88382128</v>
      </c>
      <c r="G51" s="48">
        <v>91863548.297151953</v>
      </c>
      <c r="H51" s="50">
        <v>11251167.297351126</v>
      </c>
      <c r="I51" s="160"/>
      <c r="J51" s="161"/>
      <c r="K51" s="48">
        <v>194616211.64907423</v>
      </c>
      <c r="L51" s="162"/>
      <c r="M51" s="52"/>
      <c r="N51" s="159"/>
      <c r="O51" s="159"/>
      <c r="P51" s="159"/>
      <c r="Q51" s="159"/>
      <c r="R51" s="159"/>
      <c r="S51" s="159"/>
      <c r="T51" s="159"/>
      <c r="U51" s="159"/>
      <c r="V51" s="159"/>
      <c r="W51" s="159"/>
      <c r="X51" s="159"/>
    </row>
    <row r="52" spans="1:24" ht="13.5" customHeight="1" x14ac:dyDescent="0.3">
      <c r="A52" s="38">
        <v>39814</v>
      </c>
      <c r="B52" s="39">
        <v>483245740.45999998</v>
      </c>
      <c r="C52" s="40">
        <v>308168392.69</v>
      </c>
      <c r="D52" s="40">
        <v>51357253.210000001</v>
      </c>
      <c r="E52" s="41">
        <v>0</v>
      </c>
      <c r="F52" s="39"/>
      <c r="G52" s="40"/>
      <c r="H52" s="43"/>
      <c r="I52" s="163"/>
      <c r="J52" s="45"/>
      <c r="K52" s="40">
        <v>92440861</v>
      </c>
      <c r="L52" s="158"/>
      <c r="M52" s="52"/>
      <c r="N52" s="159"/>
      <c r="O52" s="159"/>
      <c r="P52" s="159"/>
      <c r="Q52" s="159"/>
      <c r="R52" s="159"/>
      <c r="S52" s="159"/>
      <c r="T52" s="159"/>
      <c r="U52" s="159"/>
      <c r="V52" s="159"/>
      <c r="W52" s="159"/>
      <c r="X52" s="159"/>
    </row>
    <row r="53" spans="1:24" ht="13.5" customHeight="1" x14ac:dyDescent="0.3">
      <c r="A53" s="38">
        <v>39845</v>
      </c>
      <c r="B53" s="39">
        <v>486177895.69999993</v>
      </c>
      <c r="C53" s="40">
        <v>326330332.85000002</v>
      </c>
      <c r="D53" s="40">
        <v>21143217.739999998</v>
      </c>
      <c r="E53" s="41">
        <v>0</v>
      </c>
      <c r="F53" s="39"/>
      <c r="G53" s="40"/>
      <c r="H53" s="43"/>
      <c r="I53" s="163"/>
      <c r="J53" s="45"/>
      <c r="K53" s="40">
        <v>114653968.49000001</v>
      </c>
      <c r="L53" s="158"/>
      <c r="M53" s="52"/>
      <c r="N53" s="159"/>
      <c r="O53" s="159"/>
      <c r="P53" s="159"/>
      <c r="Q53" s="159"/>
      <c r="R53" s="159"/>
      <c r="S53" s="159"/>
      <c r="T53" s="159"/>
      <c r="U53" s="159"/>
      <c r="V53" s="159"/>
      <c r="W53" s="159"/>
      <c r="X53" s="159"/>
    </row>
    <row r="54" spans="1:24" ht="13.5" customHeight="1" x14ac:dyDescent="0.3">
      <c r="A54" s="38">
        <v>39873</v>
      </c>
      <c r="B54" s="39">
        <v>572443390.05000019</v>
      </c>
      <c r="C54" s="40">
        <v>376986561.42000002</v>
      </c>
      <c r="D54" s="40">
        <v>18708486.620000005</v>
      </c>
      <c r="E54" s="41">
        <v>0</v>
      </c>
      <c r="F54" s="39">
        <v>118331381.78999996</v>
      </c>
      <c r="G54" s="40">
        <v>53301369.040000007</v>
      </c>
      <c r="H54" s="43">
        <v>8210458.0200000014</v>
      </c>
      <c r="I54" s="163"/>
      <c r="J54" s="45"/>
      <c r="K54" s="40">
        <v>145880460.93000004</v>
      </c>
      <c r="L54" s="158"/>
      <c r="M54" s="52"/>
      <c r="N54" s="159"/>
      <c r="O54" s="159"/>
      <c r="P54" s="159"/>
      <c r="Q54" s="159"/>
      <c r="R54" s="159"/>
      <c r="S54" s="159"/>
      <c r="T54" s="159"/>
      <c r="U54" s="159"/>
      <c r="V54" s="159"/>
      <c r="W54" s="159"/>
      <c r="X54" s="159"/>
    </row>
    <row r="55" spans="1:24" ht="13.5" customHeight="1" x14ac:dyDescent="0.3">
      <c r="A55" s="38">
        <v>39904</v>
      </c>
      <c r="B55" s="39">
        <v>532822740.31</v>
      </c>
      <c r="C55" s="40">
        <v>354268553.14999998</v>
      </c>
      <c r="D55" s="40">
        <v>18052697.880000003</v>
      </c>
      <c r="E55" s="43">
        <v>77309683.203999996</v>
      </c>
      <c r="F55" s="39"/>
      <c r="G55" s="40"/>
      <c r="H55" s="43"/>
      <c r="I55" s="163"/>
      <c r="J55" s="45"/>
      <c r="K55" s="40">
        <v>136289173.63</v>
      </c>
      <c r="L55" s="158"/>
      <c r="M55" s="52"/>
      <c r="N55" s="159"/>
      <c r="O55" s="159"/>
      <c r="P55" s="159"/>
      <c r="Q55" s="159"/>
      <c r="R55" s="159"/>
      <c r="S55" s="159"/>
      <c r="T55" s="159"/>
      <c r="U55" s="159"/>
      <c r="V55" s="159"/>
      <c r="W55" s="159"/>
      <c r="X55" s="159"/>
    </row>
    <row r="56" spans="1:24" ht="13.5" customHeight="1" x14ac:dyDescent="0.3">
      <c r="A56" s="38">
        <v>39934</v>
      </c>
      <c r="B56" s="39">
        <v>542103098.64999986</v>
      </c>
      <c r="C56" s="40">
        <v>341306503.81000006</v>
      </c>
      <c r="D56" s="40">
        <v>14726550.899999999</v>
      </c>
      <c r="E56" s="43">
        <v>92939535.008000001</v>
      </c>
      <c r="F56" s="39"/>
      <c r="G56" s="40"/>
      <c r="H56" s="43"/>
      <c r="I56" s="163"/>
      <c r="J56" s="45"/>
      <c r="K56" s="40">
        <v>113323646.28000003</v>
      </c>
      <c r="L56" s="158"/>
      <c r="M56" s="52"/>
      <c r="N56" s="159"/>
      <c r="O56" s="159"/>
      <c r="P56" s="159"/>
      <c r="Q56" s="159"/>
      <c r="R56" s="159"/>
      <c r="S56" s="159"/>
      <c r="T56" s="159"/>
      <c r="U56" s="159"/>
      <c r="V56" s="159"/>
      <c r="W56" s="159"/>
      <c r="X56" s="159"/>
    </row>
    <row r="57" spans="1:24" ht="13.5" customHeight="1" x14ac:dyDescent="0.3">
      <c r="A57" s="38">
        <v>39965</v>
      </c>
      <c r="B57" s="39">
        <v>571706027.75000012</v>
      </c>
      <c r="C57" s="40">
        <v>351000091.7100001</v>
      </c>
      <c r="D57" s="40">
        <v>13873932.700000003</v>
      </c>
      <c r="E57" s="43">
        <v>85168544.321999997</v>
      </c>
      <c r="F57" s="39">
        <v>147314286.62</v>
      </c>
      <c r="G57" s="40">
        <v>56803253.079999998</v>
      </c>
      <c r="H57" s="43">
        <v>8322865.4399999995</v>
      </c>
      <c r="I57" s="163"/>
      <c r="J57" s="45"/>
      <c r="K57" s="40">
        <v>144262709.55999994</v>
      </c>
      <c r="L57" s="158"/>
      <c r="M57" s="52"/>
      <c r="N57" s="159"/>
      <c r="O57" s="159"/>
      <c r="P57" s="159"/>
      <c r="Q57" s="159"/>
      <c r="R57" s="159"/>
      <c r="S57" s="159"/>
      <c r="T57" s="159"/>
      <c r="U57" s="159"/>
      <c r="V57" s="159"/>
      <c r="W57" s="159"/>
      <c r="X57" s="159"/>
    </row>
    <row r="58" spans="1:24" ht="13.5" customHeight="1" x14ac:dyDescent="0.3">
      <c r="A58" s="38">
        <v>39995</v>
      </c>
      <c r="B58" s="39">
        <v>556817525.82000005</v>
      </c>
      <c r="C58" s="40">
        <v>349892904.4000001</v>
      </c>
      <c r="D58" s="40">
        <v>13375510.020000003</v>
      </c>
      <c r="E58" s="43">
        <v>90167773.555999994</v>
      </c>
      <c r="F58" s="39"/>
      <c r="G58" s="40"/>
      <c r="H58" s="43"/>
      <c r="I58" s="163"/>
      <c r="J58" s="45"/>
      <c r="K58" s="40">
        <v>123979545.61000001</v>
      </c>
      <c r="L58" s="158"/>
      <c r="M58" s="52"/>
      <c r="N58" s="159"/>
      <c r="O58" s="159"/>
      <c r="P58" s="159"/>
      <c r="Q58" s="159"/>
      <c r="R58" s="159"/>
      <c r="S58" s="159"/>
      <c r="T58" s="159"/>
      <c r="U58" s="159"/>
      <c r="V58" s="159"/>
      <c r="W58" s="159"/>
      <c r="X58" s="159"/>
    </row>
    <row r="59" spans="1:24" ht="13.5" customHeight="1" x14ac:dyDescent="0.3">
      <c r="A59" s="38">
        <v>40026</v>
      </c>
      <c r="B59" s="39">
        <v>580765536.01999986</v>
      </c>
      <c r="C59" s="40">
        <v>368634185.06</v>
      </c>
      <c r="D59" s="40">
        <v>13900111.270000003</v>
      </c>
      <c r="E59" s="43">
        <v>56448193.327</v>
      </c>
      <c r="F59" s="39"/>
      <c r="G59" s="40"/>
      <c r="H59" s="43"/>
      <c r="I59" s="163"/>
      <c r="J59" s="45"/>
      <c r="K59" s="40">
        <v>116329965.54999995</v>
      </c>
      <c r="L59" s="158"/>
      <c r="M59" s="52"/>
      <c r="N59" s="159"/>
      <c r="O59" s="159"/>
      <c r="P59" s="159"/>
      <c r="Q59" s="159"/>
      <c r="R59" s="159"/>
      <c r="S59" s="159"/>
      <c r="T59" s="159"/>
      <c r="U59" s="159"/>
      <c r="V59" s="159"/>
      <c r="W59" s="159"/>
      <c r="X59" s="159"/>
    </row>
    <row r="60" spans="1:24" ht="13.5" customHeight="1" x14ac:dyDescent="0.3">
      <c r="A60" s="38">
        <v>40057</v>
      </c>
      <c r="B60" s="39">
        <v>594300322.91000009</v>
      </c>
      <c r="C60" s="40">
        <v>405427622.28999996</v>
      </c>
      <c r="D60" s="40">
        <v>15180946.649999997</v>
      </c>
      <c r="E60" s="43">
        <v>53323502.528999999</v>
      </c>
      <c r="F60" s="39">
        <v>150959382.75999999</v>
      </c>
      <c r="G60" s="40">
        <v>50444915.929999992</v>
      </c>
      <c r="H60" s="43">
        <v>7866140.6600000001</v>
      </c>
      <c r="I60" s="163"/>
      <c r="J60" s="45"/>
      <c r="K60" s="40">
        <v>152082962.81999996</v>
      </c>
      <c r="L60" s="158"/>
      <c r="M60" s="52"/>
      <c r="N60" s="159"/>
      <c r="O60" s="159"/>
      <c r="P60" s="159"/>
      <c r="Q60" s="159"/>
      <c r="R60" s="159"/>
      <c r="S60" s="159"/>
      <c r="T60" s="159"/>
      <c r="U60" s="159"/>
      <c r="V60" s="159"/>
      <c r="W60" s="159"/>
      <c r="X60" s="159"/>
    </row>
    <row r="61" spans="1:24" ht="13.5" customHeight="1" x14ac:dyDescent="0.3">
      <c r="A61" s="38">
        <v>40087</v>
      </c>
      <c r="B61" s="39">
        <v>619704965.20999992</v>
      </c>
      <c r="C61" s="40">
        <v>412064503.31999987</v>
      </c>
      <c r="D61" s="40">
        <v>16100224.93</v>
      </c>
      <c r="E61" s="43">
        <v>93120533.672999993</v>
      </c>
      <c r="F61" s="39"/>
      <c r="G61" s="40"/>
      <c r="H61" s="43"/>
      <c r="I61" s="163"/>
      <c r="J61" s="45"/>
      <c r="K61" s="40">
        <v>142316435.12000012</v>
      </c>
      <c r="L61" s="158"/>
      <c r="M61" s="52"/>
      <c r="N61" s="159"/>
      <c r="O61" s="159"/>
      <c r="P61" s="159"/>
      <c r="Q61" s="159"/>
      <c r="R61" s="159"/>
      <c r="S61" s="159"/>
      <c r="T61" s="159"/>
      <c r="U61" s="159"/>
      <c r="V61" s="159"/>
      <c r="W61" s="159"/>
      <c r="X61" s="159"/>
    </row>
    <row r="62" spans="1:24" ht="13.5" customHeight="1" x14ac:dyDescent="0.3">
      <c r="A62" s="38">
        <v>40118</v>
      </c>
      <c r="B62" s="39">
        <v>599096570.16999996</v>
      </c>
      <c r="C62" s="40">
        <v>442407956.88999999</v>
      </c>
      <c r="D62" s="40">
        <v>15513079.210000003</v>
      </c>
      <c r="E62" s="43">
        <v>103474097.8</v>
      </c>
      <c r="F62" s="39"/>
      <c r="G62" s="40"/>
      <c r="H62" s="43"/>
      <c r="I62" s="163"/>
      <c r="J62" s="45"/>
      <c r="K62" s="40">
        <v>160437012.27000001</v>
      </c>
      <c r="L62" s="158"/>
      <c r="M62" s="52"/>
      <c r="N62" s="159"/>
      <c r="O62" s="159"/>
      <c r="P62" s="159"/>
      <c r="Q62" s="159"/>
      <c r="R62" s="159"/>
      <c r="S62" s="159"/>
      <c r="T62" s="159"/>
      <c r="U62" s="159"/>
      <c r="V62" s="159"/>
      <c r="W62" s="159"/>
      <c r="X62" s="159"/>
    </row>
    <row r="63" spans="1:24" ht="13.5" customHeight="1" x14ac:dyDescent="0.3">
      <c r="A63" s="46">
        <v>40148</v>
      </c>
      <c r="B63" s="47">
        <v>691650215.00999987</v>
      </c>
      <c r="C63" s="48">
        <v>526357842.90999997</v>
      </c>
      <c r="D63" s="48">
        <v>17370086.440000001</v>
      </c>
      <c r="E63" s="50">
        <v>166517192.65000001</v>
      </c>
      <c r="F63" s="47">
        <v>185314898.88999999</v>
      </c>
      <c r="G63" s="48">
        <v>70943479.400000006</v>
      </c>
      <c r="H63" s="50">
        <v>7898344</v>
      </c>
      <c r="I63" s="164"/>
      <c r="J63" s="165"/>
      <c r="K63" s="48">
        <v>168795565.72000003</v>
      </c>
      <c r="L63" s="166"/>
      <c r="M63" s="52"/>
      <c r="N63" s="159"/>
      <c r="O63" s="159"/>
      <c r="P63" s="159"/>
      <c r="Q63" s="159"/>
      <c r="R63" s="159"/>
      <c r="S63" s="159"/>
      <c r="T63" s="159"/>
      <c r="U63" s="159"/>
      <c r="V63" s="159"/>
      <c r="W63" s="159"/>
      <c r="X63" s="159"/>
    </row>
    <row r="64" spans="1:24" ht="13.5" customHeight="1" x14ac:dyDescent="0.3">
      <c r="A64" s="38">
        <v>40179</v>
      </c>
      <c r="B64" s="39">
        <v>482201723.13999993</v>
      </c>
      <c r="C64" s="40">
        <v>337326357.16999996</v>
      </c>
      <c r="D64" s="40">
        <v>47906961.169999994</v>
      </c>
      <c r="E64" s="43">
        <v>69418887.150000006</v>
      </c>
      <c r="F64" s="39"/>
      <c r="G64" s="40"/>
      <c r="H64" s="43"/>
      <c r="I64" s="39">
        <f t="shared" ref="I64:I127" si="0">B63+F63</f>
        <v>876965113.89999986</v>
      </c>
      <c r="J64" s="40">
        <f t="shared" ref="J64:J127" si="1">C61-E61-D62+G59-H62+E62</f>
        <v>406904988.23699993</v>
      </c>
      <c r="K64" s="40">
        <v>106554694.42</v>
      </c>
      <c r="L64" s="43">
        <f t="shared" ref="L64:L127" si="2">I64-J64+K64</f>
        <v>576614820.08299994</v>
      </c>
      <c r="M64" s="40"/>
      <c r="N64" s="159"/>
      <c r="O64" s="159"/>
      <c r="P64" s="159"/>
      <c r="Q64" s="159"/>
      <c r="R64" s="159"/>
      <c r="S64" s="159"/>
      <c r="T64" s="159"/>
      <c r="U64" s="159"/>
      <c r="V64" s="159"/>
      <c r="W64" s="159"/>
      <c r="X64" s="159"/>
    </row>
    <row r="65" spans="1:24" ht="13.5" customHeight="1" x14ac:dyDescent="0.3">
      <c r="A65" s="38">
        <v>40210</v>
      </c>
      <c r="B65" s="39">
        <v>493983515.49000001</v>
      </c>
      <c r="C65" s="40">
        <v>356797623.78000003</v>
      </c>
      <c r="D65" s="40">
        <v>12124571.51</v>
      </c>
      <c r="E65" s="43">
        <v>87305878.400000006</v>
      </c>
      <c r="F65" s="39"/>
      <c r="G65" s="40"/>
      <c r="H65" s="43"/>
      <c r="I65" s="39">
        <f t="shared" si="0"/>
        <v>482201723.13999993</v>
      </c>
      <c r="J65" s="40">
        <f t="shared" si="1"/>
        <v>530627537.23000002</v>
      </c>
      <c r="K65" s="40">
        <v>150757901.19</v>
      </c>
      <c r="L65" s="43">
        <f t="shared" si="2"/>
        <v>102332087.0999999</v>
      </c>
      <c r="M65" s="40"/>
      <c r="N65" s="159"/>
      <c r="O65" s="159"/>
      <c r="P65" s="159"/>
      <c r="Q65" s="159"/>
      <c r="R65" s="159"/>
      <c r="S65" s="159"/>
      <c r="T65" s="159"/>
      <c r="U65" s="159"/>
      <c r="V65" s="159"/>
      <c r="W65" s="159"/>
      <c r="X65" s="159"/>
    </row>
    <row r="66" spans="1:24" ht="13.5" customHeight="1" x14ac:dyDescent="0.3">
      <c r="A66" s="38">
        <v>40238</v>
      </c>
      <c r="B66" s="39">
        <v>582080306.07000017</v>
      </c>
      <c r="C66" s="40">
        <v>388991973.63999999</v>
      </c>
      <c r="D66" s="40">
        <v>18007454.609999999</v>
      </c>
      <c r="E66" s="43">
        <v>107902538.8</v>
      </c>
      <c r="F66" s="39">
        <v>128019865.40999998</v>
      </c>
      <c r="G66" s="40">
        <v>45151735.25999999</v>
      </c>
      <c r="H66" s="43">
        <v>7164876.4999999991</v>
      </c>
      <c r="I66" s="39">
        <f t="shared" si="0"/>
        <v>493983515.49000001</v>
      </c>
      <c r="J66" s="40">
        <f t="shared" si="1"/>
        <v>381352576.24000001</v>
      </c>
      <c r="K66" s="40">
        <v>154675801.94</v>
      </c>
      <c r="L66" s="43">
        <f t="shared" si="2"/>
        <v>267306741.19</v>
      </c>
      <c r="M66" s="40"/>
      <c r="N66" s="159"/>
      <c r="O66" s="159"/>
      <c r="P66" s="159"/>
      <c r="Q66" s="159"/>
      <c r="R66" s="159"/>
      <c r="S66" s="159"/>
      <c r="T66" s="159"/>
      <c r="U66" s="159"/>
      <c r="V66" s="159"/>
      <c r="W66" s="159"/>
      <c r="X66" s="159"/>
    </row>
    <row r="67" spans="1:24" ht="13.5" customHeight="1" x14ac:dyDescent="0.3">
      <c r="A67" s="38">
        <v>40269</v>
      </c>
      <c r="B67" s="39">
        <v>539972052.26999998</v>
      </c>
      <c r="C67" s="40">
        <v>397133606.55000001</v>
      </c>
      <c r="D67" s="40">
        <v>14202455.560000001</v>
      </c>
      <c r="E67" s="43">
        <v>116014143.45</v>
      </c>
      <c r="F67" s="39"/>
      <c r="G67" s="40"/>
      <c r="H67" s="43"/>
      <c r="I67" s="39">
        <f t="shared" si="0"/>
        <v>710100171.48000014</v>
      </c>
      <c r="J67" s="40">
        <f t="shared" si="1"/>
        <v>343088776.90999997</v>
      </c>
      <c r="K67" s="40">
        <v>174575448.16</v>
      </c>
      <c r="L67" s="43">
        <f t="shared" si="2"/>
        <v>541586842.73000014</v>
      </c>
      <c r="M67" s="40"/>
      <c r="N67" s="159"/>
      <c r="O67" s="159"/>
      <c r="P67" s="159"/>
      <c r="Q67" s="159"/>
      <c r="R67" s="159"/>
      <c r="S67" s="159"/>
      <c r="T67" s="159"/>
      <c r="U67" s="159"/>
      <c r="V67" s="159"/>
      <c r="W67" s="159"/>
      <c r="X67" s="159"/>
    </row>
    <row r="68" spans="1:24" ht="13.5" customHeight="1" x14ac:dyDescent="0.3">
      <c r="A68" s="38">
        <v>40299</v>
      </c>
      <c r="B68" s="39">
        <v>560861500</v>
      </c>
      <c r="C68" s="40">
        <v>422762917.9199999</v>
      </c>
      <c r="D68" s="40">
        <v>17123850.059999999</v>
      </c>
      <c r="E68" s="43">
        <v>117934007.16</v>
      </c>
      <c r="F68" s="39"/>
      <c r="G68" s="40"/>
      <c r="H68" s="43"/>
      <c r="I68" s="39">
        <f t="shared" si="0"/>
        <v>539972052.26999998</v>
      </c>
      <c r="J68" s="40">
        <f t="shared" si="1"/>
        <v>423165432.46999997</v>
      </c>
      <c r="K68" s="40">
        <v>182263579.88</v>
      </c>
      <c r="L68" s="43">
        <f t="shared" si="2"/>
        <v>299070199.68000001</v>
      </c>
      <c r="M68" s="40"/>
      <c r="N68" s="159"/>
      <c r="O68" s="159"/>
      <c r="P68" s="159"/>
      <c r="Q68" s="159"/>
      <c r="R68" s="159"/>
      <c r="S68" s="159"/>
      <c r="T68" s="159"/>
      <c r="U68" s="159"/>
      <c r="V68" s="159"/>
      <c r="W68" s="159"/>
      <c r="X68" s="159"/>
    </row>
    <row r="69" spans="1:24" ht="13.5" customHeight="1" x14ac:dyDescent="0.3">
      <c r="A69" s="38">
        <v>40330</v>
      </c>
      <c r="B69" s="39">
        <v>634394663.21999991</v>
      </c>
      <c r="C69" s="40">
        <v>444816407.33999991</v>
      </c>
      <c r="D69" s="40">
        <v>23068205.220000003</v>
      </c>
      <c r="E69" s="43">
        <v>136561410.12</v>
      </c>
      <c r="F69" s="39">
        <v>160691724.34999999</v>
      </c>
      <c r="G69" s="40">
        <v>57305289.409999989</v>
      </c>
      <c r="H69" s="43">
        <v>7229146.9500000011</v>
      </c>
      <c r="I69" s="39">
        <f t="shared" si="0"/>
        <v>560861500</v>
      </c>
      <c r="J69" s="40">
        <f t="shared" si="1"/>
        <v>382901122.72999996</v>
      </c>
      <c r="K69" s="40">
        <v>172680002.55000001</v>
      </c>
      <c r="L69" s="43">
        <f t="shared" si="2"/>
        <v>350640379.82000005</v>
      </c>
      <c r="M69" s="40"/>
      <c r="N69" s="159"/>
      <c r="O69" s="159"/>
      <c r="P69" s="159"/>
      <c r="Q69" s="159"/>
      <c r="R69" s="159"/>
      <c r="S69" s="159"/>
      <c r="T69" s="159"/>
      <c r="U69" s="159"/>
      <c r="V69" s="159"/>
      <c r="W69" s="159"/>
      <c r="X69" s="159"/>
    </row>
    <row r="70" spans="1:24" ht="13.5" customHeight="1" x14ac:dyDescent="0.3">
      <c r="A70" s="38">
        <v>40360</v>
      </c>
      <c r="B70" s="39">
        <v>556836165.87</v>
      </c>
      <c r="C70" s="40">
        <v>467291280.11000007</v>
      </c>
      <c r="D70" s="40">
        <v>17818025.32</v>
      </c>
      <c r="E70" s="43">
        <v>128194519.7</v>
      </c>
      <c r="F70" s="39"/>
      <c r="G70" s="40"/>
      <c r="H70" s="43"/>
      <c r="I70" s="39">
        <f t="shared" si="0"/>
        <v>795086387.56999993</v>
      </c>
      <c r="J70" s="40">
        <f t="shared" si="1"/>
        <v>381929620.20000005</v>
      </c>
      <c r="K70" s="40">
        <v>219450480.08000001</v>
      </c>
      <c r="L70" s="43">
        <f t="shared" si="2"/>
        <v>632607247.44999993</v>
      </c>
      <c r="M70" s="40"/>
      <c r="N70" s="159"/>
      <c r="O70" s="159"/>
      <c r="P70" s="159"/>
      <c r="Q70" s="159"/>
      <c r="R70" s="159"/>
      <c r="S70" s="159"/>
      <c r="T70" s="159"/>
      <c r="U70" s="159"/>
      <c r="V70" s="159"/>
      <c r="W70" s="159"/>
      <c r="X70" s="159"/>
    </row>
    <row r="71" spans="1:24" ht="13.5" customHeight="1" x14ac:dyDescent="0.3">
      <c r="A71" s="38">
        <v>40391</v>
      </c>
      <c r="B71" s="39">
        <v>561297072.99000001</v>
      </c>
      <c r="C71" s="40">
        <v>414155902.86999995</v>
      </c>
      <c r="D71" s="40">
        <v>16024010.130000001</v>
      </c>
      <c r="E71" s="43">
        <v>119311764.93000001</v>
      </c>
      <c r="F71" s="39"/>
      <c r="G71" s="40"/>
      <c r="H71" s="43"/>
      <c r="I71" s="39">
        <f t="shared" si="0"/>
        <v>556836165.87</v>
      </c>
      <c r="J71" s="40">
        <f t="shared" si="1"/>
        <v>456244703.96999985</v>
      </c>
      <c r="K71" s="40">
        <v>181217083.35999998</v>
      </c>
      <c r="L71" s="43">
        <f t="shared" si="2"/>
        <v>281808545.26000011</v>
      </c>
      <c r="M71" s="40"/>
      <c r="N71" s="159"/>
      <c r="O71" s="159"/>
      <c r="P71" s="159"/>
      <c r="Q71" s="159"/>
      <c r="R71" s="159"/>
      <c r="S71" s="159"/>
      <c r="T71" s="159"/>
      <c r="U71" s="159"/>
      <c r="V71" s="159"/>
      <c r="W71" s="159"/>
      <c r="X71" s="159"/>
    </row>
    <row r="72" spans="1:24" ht="13.5" customHeight="1" x14ac:dyDescent="0.3">
      <c r="A72" s="38">
        <v>40422</v>
      </c>
      <c r="B72" s="39">
        <v>601379675.78999984</v>
      </c>
      <c r="C72" s="40">
        <v>470721225.08999991</v>
      </c>
      <c r="D72" s="40">
        <v>16572696.940000001</v>
      </c>
      <c r="E72" s="43">
        <v>131878421.65000001</v>
      </c>
      <c r="F72" s="39">
        <v>158805164.47999999</v>
      </c>
      <c r="G72" s="40">
        <v>56991325.910000004</v>
      </c>
      <c r="H72" s="43">
        <v>8063745.8600000003</v>
      </c>
      <c r="I72" s="39">
        <f t="shared" si="0"/>
        <v>561297072.99000001</v>
      </c>
      <c r="J72" s="40">
        <f t="shared" si="1"/>
        <v>418631491.5999999</v>
      </c>
      <c r="K72" s="40">
        <v>211939379.09</v>
      </c>
      <c r="L72" s="43">
        <f t="shared" si="2"/>
        <v>354604960.48000014</v>
      </c>
      <c r="M72" s="40"/>
      <c r="N72" s="159"/>
      <c r="O72" s="159"/>
      <c r="P72" s="159"/>
      <c r="Q72" s="159"/>
      <c r="R72" s="159"/>
      <c r="S72" s="159"/>
      <c r="T72" s="159"/>
      <c r="U72" s="159"/>
      <c r="V72" s="159"/>
      <c r="W72" s="159"/>
      <c r="X72" s="159"/>
    </row>
    <row r="73" spans="1:24" ht="13.5" customHeight="1" x14ac:dyDescent="0.3">
      <c r="A73" s="38">
        <v>40452</v>
      </c>
      <c r="B73" s="39">
        <v>606671902.03000009</v>
      </c>
      <c r="C73" s="40">
        <v>500340292.98000008</v>
      </c>
      <c r="D73" s="40">
        <v>18349479.559999999</v>
      </c>
      <c r="E73" s="43">
        <v>130311892.58</v>
      </c>
      <c r="F73" s="39"/>
      <c r="G73" s="40"/>
      <c r="H73" s="43"/>
      <c r="I73" s="39">
        <f t="shared" si="0"/>
        <v>760184840.26999986</v>
      </c>
      <c r="J73" s="40">
        <f t="shared" si="1"/>
        <v>442384515.2100001</v>
      </c>
      <c r="K73" s="40">
        <v>199309785.56999999</v>
      </c>
      <c r="L73" s="43">
        <f t="shared" si="2"/>
        <v>517110110.62999976</v>
      </c>
      <c r="M73" s="40"/>
      <c r="N73" s="159"/>
      <c r="O73" s="159"/>
      <c r="P73" s="159"/>
      <c r="Q73" s="159"/>
      <c r="R73" s="159"/>
      <c r="S73" s="159"/>
      <c r="T73" s="159"/>
      <c r="U73" s="159"/>
      <c r="V73" s="159"/>
      <c r="W73" s="159"/>
      <c r="X73" s="159"/>
    </row>
    <row r="74" spans="1:24" ht="13.5" customHeight="1" x14ac:dyDescent="0.3">
      <c r="A74" s="38">
        <v>40483</v>
      </c>
      <c r="B74" s="39">
        <v>640878092.28999996</v>
      </c>
      <c r="C74" s="40">
        <v>532484740.21000004</v>
      </c>
      <c r="D74" s="40">
        <v>22306289.510000002</v>
      </c>
      <c r="E74" s="43">
        <v>145873723.78999999</v>
      </c>
      <c r="F74" s="39"/>
      <c r="G74" s="40"/>
      <c r="H74" s="43"/>
      <c r="I74" s="39">
        <f t="shared" si="0"/>
        <v>606671902.03000009</v>
      </c>
      <c r="J74" s="40">
        <f t="shared" si="1"/>
        <v>459391406.19999993</v>
      </c>
      <c r="K74" s="40">
        <v>228692817.14999998</v>
      </c>
      <c r="L74" s="43">
        <f t="shared" si="2"/>
        <v>375973312.98000014</v>
      </c>
      <c r="M74" s="40"/>
      <c r="N74" s="159"/>
      <c r="O74" s="159"/>
      <c r="P74" s="159"/>
      <c r="Q74" s="159"/>
      <c r="R74" s="159"/>
      <c r="S74" s="159"/>
      <c r="T74" s="159"/>
      <c r="U74" s="159"/>
      <c r="V74" s="159"/>
      <c r="W74" s="159"/>
      <c r="X74" s="159"/>
    </row>
    <row r="75" spans="1:24" ht="13.5" customHeight="1" x14ac:dyDescent="0.3">
      <c r="A75" s="46">
        <v>40513</v>
      </c>
      <c r="B75" s="47">
        <v>669349046.48999989</v>
      </c>
      <c r="C75" s="48">
        <v>629778416.38999999</v>
      </c>
      <c r="D75" s="48">
        <v>24587523.890000001</v>
      </c>
      <c r="E75" s="50">
        <v>145439588.56999999</v>
      </c>
      <c r="F75" s="47">
        <v>204498058.02000001</v>
      </c>
      <c r="G75" s="48">
        <v>75203444.569999978</v>
      </c>
      <c r="H75" s="50">
        <v>8076306.9299999997</v>
      </c>
      <c r="I75" s="47">
        <f t="shared" si="0"/>
        <v>640878092.28999996</v>
      </c>
      <c r="J75" s="48">
        <f t="shared" si="1"/>
        <v>450805216.45999992</v>
      </c>
      <c r="K75" s="48">
        <v>205765292.87</v>
      </c>
      <c r="L75" s="50">
        <f t="shared" si="2"/>
        <v>395838168.70000005</v>
      </c>
      <c r="M75" s="40"/>
      <c r="N75" s="159"/>
      <c r="O75" s="159"/>
      <c r="P75" s="159"/>
      <c r="Q75" s="159"/>
      <c r="R75" s="159"/>
      <c r="S75" s="159"/>
      <c r="T75" s="159"/>
      <c r="U75" s="159"/>
      <c r="V75" s="159"/>
      <c r="W75" s="159"/>
      <c r="X75" s="159"/>
    </row>
    <row r="76" spans="1:24" ht="13.5" customHeight="1" x14ac:dyDescent="0.3">
      <c r="A76" s="38">
        <v>40544</v>
      </c>
      <c r="B76" s="39">
        <v>568593495.48000002</v>
      </c>
      <c r="C76" s="40">
        <v>403221767.88</v>
      </c>
      <c r="D76" s="40">
        <v>68829840.700000003</v>
      </c>
      <c r="E76" s="43">
        <v>94449482.459999993</v>
      </c>
      <c r="F76" s="39"/>
      <c r="G76" s="40"/>
      <c r="H76" s="43"/>
      <c r="I76" s="39">
        <f t="shared" si="0"/>
        <v>873847104.50999987</v>
      </c>
      <c r="J76" s="40">
        <f t="shared" si="1"/>
        <v>493595834.68000007</v>
      </c>
      <c r="K76" s="40">
        <v>158009645.63000003</v>
      </c>
      <c r="L76" s="43">
        <f t="shared" si="2"/>
        <v>538260915.4599998</v>
      </c>
      <c r="M76" s="40"/>
      <c r="N76" s="159"/>
      <c r="O76" s="159"/>
      <c r="P76" s="159"/>
      <c r="Q76" s="159"/>
      <c r="R76" s="159"/>
      <c r="S76" s="159"/>
      <c r="T76" s="159"/>
      <c r="U76" s="159"/>
      <c r="V76" s="159"/>
      <c r="W76" s="159"/>
      <c r="X76" s="159"/>
    </row>
    <row r="77" spans="1:24" ht="13.5" customHeight="1" x14ac:dyDescent="0.3">
      <c r="A77" s="38">
        <v>40575</v>
      </c>
      <c r="B77" s="39">
        <v>546283125.12</v>
      </c>
      <c r="C77" s="40">
        <v>446309424.79000002</v>
      </c>
      <c r="D77" s="40">
        <v>14068751.26</v>
      </c>
      <c r="E77" s="43">
        <v>91292622.859999999</v>
      </c>
      <c r="F77" s="39"/>
      <c r="G77" s="40"/>
      <c r="H77" s="43"/>
      <c r="I77" s="39">
        <f t="shared" si="0"/>
        <v>568593495.48000002</v>
      </c>
      <c r="J77" s="40">
        <f t="shared" si="1"/>
        <v>556378100.08000016</v>
      </c>
      <c r="K77" s="40">
        <v>193410018.5</v>
      </c>
      <c r="L77" s="43">
        <f t="shared" si="2"/>
        <v>205625413.89999986</v>
      </c>
      <c r="M77" s="40"/>
      <c r="N77" s="159"/>
      <c r="O77" s="159"/>
      <c r="P77" s="159"/>
      <c r="Q77" s="159"/>
      <c r="R77" s="159"/>
      <c r="S77" s="159"/>
      <c r="T77" s="159"/>
      <c r="U77" s="159"/>
      <c r="V77" s="159"/>
      <c r="W77" s="159"/>
      <c r="X77" s="159"/>
    </row>
    <row r="78" spans="1:24" ht="13.5" customHeight="1" x14ac:dyDescent="0.3">
      <c r="A78" s="38">
        <v>40603</v>
      </c>
      <c r="B78" s="39">
        <v>644777682.10000002</v>
      </c>
      <c r="C78" s="40">
        <v>499339500.31999999</v>
      </c>
      <c r="D78" s="40">
        <v>19028827.16</v>
      </c>
      <c r="E78" s="43">
        <v>104067644.45999999</v>
      </c>
      <c r="F78" s="39">
        <v>129658784.81999999</v>
      </c>
      <c r="G78" s="40">
        <v>53486316.289999999</v>
      </c>
      <c r="H78" s="43">
        <v>8536565.4199999999</v>
      </c>
      <c r="I78" s="39">
        <f t="shared" si="0"/>
        <v>546283125.12</v>
      </c>
      <c r="J78" s="40">
        <f t="shared" si="1"/>
        <v>509958469.57999998</v>
      </c>
      <c r="K78" s="40">
        <v>206574166.44000006</v>
      </c>
      <c r="L78" s="43">
        <f t="shared" si="2"/>
        <v>242898821.98000008</v>
      </c>
      <c r="M78" s="40"/>
      <c r="N78" s="159"/>
      <c r="O78" s="159"/>
      <c r="P78" s="159"/>
      <c r="Q78" s="159"/>
      <c r="R78" s="159"/>
      <c r="S78" s="159"/>
      <c r="T78" s="159"/>
      <c r="U78" s="159"/>
      <c r="V78" s="159"/>
      <c r="W78" s="159"/>
      <c r="X78" s="159"/>
    </row>
    <row r="79" spans="1:24" ht="13.5" customHeight="1" x14ac:dyDescent="0.3">
      <c r="A79" s="38">
        <v>40634</v>
      </c>
      <c r="B79" s="39">
        <v>590347322.85000002</v>
      </c>
      <c r="C79" s="40">
        <v>497218404.11000001</v>
      </c>
      <c r="D79" s="40">
        <v>18673692.670000002</v>
      </c>
      <c r="E79" s="43">
        <v>105571860.56999999</v>
      </c>
      <c r="F79" s="39"/>
      <c r="G79" s="40"/>
      <c r="H79" s="43"/>
      <c r="I79" s="39">
        <f t="shared" si="0"/>
        <v>774436466.92000008</v>
      </c>
      <c r="J79" s="40">
        <f t="shared" si="1"/>
        <v>385996157.02000004</v>
      </c>
      <c r="K79" s="40">
        <v>219413228.30999994</v>
      </c>
      <c r="L79" s="43">
        <f t="shared" si="2"/>
        <v>607853538.21000004</v>
      </c>
      <c r="M79" s="40"/>
      <c r="N79" s="159"/>
      <c r="O79" s="159"/>
      <c r="P79" s="159"/>
      <c r="Q79" s="159"/>
      <c r="R79" s="159"/>
      <c r="S79" s="159"/>
      <c r="T79" s="159"/>
      <c r="U79" s="159"/>
      <c r="V79" s="159"/>
      <c r="W79" s="159"/>
      <c r="X79" s="159"/>
    </row>
    <row r="80" spans="1:24" ht="13.5" customHeight="1" x14ac:dyDescent="0.3">
      <c r="A80" s="38">
        <v>40664</v>
      </c>
      <c r="B80" s="39">
        <v>639612493.73000002</v>
      </c>
      <c r="C80" s="40">
        <v>531485635.00999999</v>
      </c>
      <c r="D80" s="40">
        <v>16138492.84</v>
      </c>
      <c r="E80" s="43">
        <v>104977960.65000001</v>
      </c>
      <c r="F80" s="39"/>
      <c r="G80" s="40"/>
      <c r="H80" s="43"/>
      <c r="I80" s="39">
        <f t="shared" si="0"/>
        <v>590347322.85000002</v>
      </c>
      <c r="J80" s="40">
        <f t="shared" si="1"/>
        <v>506722498.37999994</v>
      </c>
      <c r="K80" s="40">
        <v>228922230.27999997</v>
      </c>
      <c r="L80" s="43">
        <f t="shared" si="2"/>
        <v>312547054.75000006</v>
      </c>
      <c r="M80" s="40"/>
      <c r="N80" s="159"/>
      <c r="O80" s="159"/>
      <c r="P80" s="159"/>
      <c r="Q80" s="159"/>
      <c r="R80" s="159"/>
      <c r="S80" s="159"/>
      <c r="T80" s="159"/>
      <c r="U80" s="159"/>
      <c r="V80" s="159"/>
      <c r="W80" s="159"/>
      <c r="X80" s="159"/>
    </row>
    <row r="81" spans="1:24" ht="13.5" customHeight="1" x14ac:dyDescent="0.3">
      <c r="A81" s="38">
        <v>40695</v>
      </c>
      <c r="B81" s="39">
        <v>645869948.91999996</v>
      </c>
      <c r="C81" s="40">
        <v>516562014.72000003</v>
      </c>
      <c r="D81" s="40">
        <v>18062825.440000001</v>
      </c>
      <c r="E81" s="43">
        <v>56256341.920000002</v>
      </c>
      <c r="F81" s="39">
        <v>157485341.28999999</v>
      </c>
      <c r="G81" s="40">
        <v>61342648.340000004</v>
      </c>
      <c r="H81" s="43">
        <v>8006914.9500000002</v>
      </c>
      <c r="I81" s="39">
        <f t="shared" si="0"/>
        <v>639612493.73000002</v>
      </c>
      <c r="J81" s="40">
        <f t="shared" si="1"/>
        <v>482170023.75999999</v>
      </c>
      <c r="K81" s="40">
        <v>224605712.94999993</v>
      </c>
      <c r="L81" s="43">
        <f t="shared" si="2"/>
        <v>382048182.91999996</v>
      </c>
      <c r="M81" s="40"/>
      <c r="N81" s="159"/>
      <c r="O81" s="159"/>
      <c r="P81" s="159"/>
      <c r="Q81" s="159"/>
      <c r="R81" s="159"/>
      <c r="S81" s="159"/>
      <c r="T81" s="159"/>
      <c r="U81" s="159"/>
      <c r="V81" s="159"/>
      <c r="W81" s="159"/>
      <c r="X81" s="159"/>
    </row>
    <row r="82" spans="1:24" ht="13.5" customHeight="1" x14ac:dyDescent="0.3">
      <c r="A82" s="38">
        <v>40725</v>
      </c>
      <c r="B82" s="39">
        <v>589030549.94000006</v>
      </c>
      <c r="C82" s="40">
        <v>478561142.86000001</v>
      </c>
      <c r="D82" s="40">
        <v>24369091.640000001</v>
      </c>
      <c r="E82" s="43">
        <v>59589944.619999997</v>
      </c>
      <c r="F82" s="39"/>
      <c r="G82" s="40"/>
      <c r="H82" s="43"/>
      <c r="I82" s="39">
        <f t="shared" si="0"/>
        <v>803355290.20999992</v>
      </c>
      <c r="J82" s="40">
        <f t="shared" si="1"/>
        <v>480486011.35000002</v>
      </c>
      <c r="K82" s="40">
        <v>200290275.2900002</v>
      </c>
      <c r="L82" s="43">
        <f t="shared" si="2"/>
        <v>523159554.1500001</v>
      </c>
      <c r="M82" s="40"/>
      <c r="N82" s="159"/>
      <c r="O82" s="159"/>
      <c r="P82" s="159"/>
      <c r="Q82" s="159"/>
      <c r="R82" s="159"/>
      <c r="S82" s="159"/>
      <c r="T82" s="159"/>
      <c r="U82" s="159"/>
      <c r="V82" s="159"/>
      <c r="W82" s="159"/>
      <c r="X82" s="159"/>
    </row>
    <row r="83" spans="1:24" ht="13.5" customHeight="1" x14ac:dyDescent="0.3">
      <c r="A83" s="38">
        <v>40756</v>
      </c>
      <c r="B83" s="39">
        <v>643929655.38999999</v>
      </c>
      <c r="C83" s="40">
        <v>467950726.22000003</v>
      </c>
      <c r="D83" s="40">
        <v>23253029.879999999</v>
      </c>
      <c r="E83" s="43">
        <v>77923853.329999998</v>
      </c>
      <c r="F83" s="39"/>
      <c r="G83" s="40"/>
      <c r="H83" s="43"/>
      <c r="I83" s="39">
        <f t="shared" si="0"/>
        <v>589030549.94000006</v>
      </c>
      <c r="J83" s="40">
        <f t="shared" si="1"/>
        <v>510180592.18000007</v>
      </c>
      <c r="K83" s="40">
        <v>185510666.93999985</v>
      </c>
      <c r="L83" s="43">
        <f t="shared" si="2"/>
        <v>264360624.69999984</v>
      </c>
      <c r="M83" s="40"/>
      <c r="N83" s="159"/>
      <c r="O83" s="159"/>
      <c r="P83" s="159"/>
      <c r="Q83" s="159"/>
      <c r="R83" s="159"/>
      <c r="S83" s="159"/>
      <c r="T83" s="159"/>
      <c r="U83" s="159"/>
      <c r="V83" s="159"/>
      <c r="W83" s="159"/>
      <c r="X83" s="159"/>
    </row>
    <row r="84" spans="1:24" ht="13.5" customHeight="1" x14ac:dyDescent="0.3">
      <c r="A84" s="38">
        <v>40787</v>
      </c>
      <c r="B84" s="39">
        <v>648209765.17999995</v>
      </c>
      <c r="C84" s="40">
        <v>525482442.62</v>
      </c>
      <c r="D84" s="40">
        <v>16306542.07</v>
      </c>
      <c r="E84" s="43">
        <v>76069625.040000007</v>
      </c>
      <c r="F84" s="39">
        <v>166535519.65000001</v>
      </c>
      <c r="G84" s="40">
        <v>56230179.869999997</v>
      </c>
      <c r="H84" s="43">
        <v>9592241.4600000009</v>
      </c>
      <c r="I84" s="39">
        <f t="shared" si="0"/>
        <v>643929655.38999999</v>
      </c>
      <c r="J84" s="40">
        <f t="shared" si="1"/>
        <v>495526525.78000003</v>
      </c>
      <c r="K84" s="40">
        <v>211640345.52999997</v>
      </c>
      <c r="L84" s="43">
        <f t="shared" si="2"/>
        <v>360043475.13999993</v>
      </c>
      <c r="M84" s="40"/>
      <c r="N84" s="159"/>
      <c r="O84" s="159"/>
      <c r="P84" s="159"/>
      <c r="Q84" s="159"/>
      <c r="R84" s="159"/>
      <c r="S84" s="159"/>
      <c r="T84" s="159"/>
      <c r="U84" s="159"/>
      <c r="V84" s="159"/>
      <c r="W84" s="159"/>
      <c r="X84" s="159"/>
    </row>
    <row r="85" spans="1:24" ht="13.5" customHeight="1" x14ac:dyDescent="0.3">
      <c r="A85" s="38">
        <v>40817</v>
      </c>
      <c r="B85" s="39">
        <v>687307895.45000005</v>
      </c>
      <c r="C85" s="40">
        <v>534559936.19999999</v>
      </c>
      <c r="D85" s="40">
        <v>28787646.289999999</v>
      </c>
      <c r="E85" s="43">
        <v>70825501.810000002</v>
      </c>
      <c r="F85" s="39"/>
      <c r="G85" s="40"/>
      <c r="H85" s="43"/>
      <c r="I85" s="39">
        <f t="shared" si="0"/>
        <v>814745284.82999992</v>
      </c>
      <c r="J85" s="40">
        <f t="shared" si="1"/>
        <v>473642021.69</v>
      </c>
      <c r="K85" s="40">
        <v>232729596.15000013</v>
      </c>
      <c r="L85" s="43">
        <f t="shared" si="2"/>
        <v>573832859.29000008</v>
      </c>
      <c r="M85" s="40"/>
      <c r="N85" s="159"/>
      <c r="O85" s="159"/>
      <c r="P85" s="159"/>
      <c r="Q85" s="159"/>
      <c r="R85" s="159"/>
      <c r="S85" s="159"/>
      <c r="T85" s="159"/>
      <c r="U85" s="159"/>
      <c r="V85" s="159"/>
      <c r="W85" s="159"/>
      <c r="X85" s="159"/>
    </row>
    <row r="86" spans="1:24" ht="13.5" customHeight="1" x14ac:dyDescent="0.3">
      <c r="A86" s="38">
        <v>40848</v>
      </c>
      <c r="B86" s="39">
        <v>828159083.14999998</v>
      </c>
      <c r="C86" s="40">
        <v>587156929.04999995</v>
      </c>
      <c r="D86" s="40">
        <v>19029625.649999999</v>
      </c>
      <c r="E86" s="43">
        <v>63090923.289999999</v>
      </c>
      <c r="F86" s="39"/>
      <c r="G86" s="40"/>
      <c r="H86" s="43"/>
      <c r="I86" s="39">
        <f t="shared" si="0"/>
        <v>687307895.45000005</v>
      </c>
      <c r="J86" s="40">
        <f t="shared" si="1"/>
        <v>501540362.74000013</v>
      </c>
      <c r="K86" s="40">
        <v>246066927.72999999</v>
      </c>
      <c r="L86" s="43">
        <f t="shared" si="2"/>
        <v>431834460.43999994</v>
      </c>
      <c r="M86" s="40"/>
      <c r="N86" s="159"/>
      <c r="O86" s="159"/>
      <c r="P86" s="159"/>
      <c r="Q86" s="159"/>
      <c r="R86" s="159"/>
      <c r="S86" s="159"/>
      <c r="T86" s="159"/>
      <c r="U86" s="159"/>
      <c r="V86" s="159"/>
      <c r="W86" s="159"/>
      <c r="X86" s="159"/>
    </row>
    <row r="87" spans="1:24" ht="13.5" customHeight="1" x14ac:dyDescent="0.3">
      <c r="A87" s="46">
        <v>40878</v>
      </c>
      <c r="B87" s="47">
        <v>695022662.26999998</v>
      </c>
      <c r="C87" s="48">
        <v>669417610.86000001</v>
      </c>
      <c r="D87" s="48">
        <v>30773701.780000001</v>
      </c>
      <c r="E87" s="50">
        <v>80948537.859999999</v>
      </c>
      <c r="F87" s="47">
        <v>193174537.13</v>
      </c>
      <c r="G87" s="48">
        <v>72893086.370000005</v>
      </c>
      <c r="H87" s="50">
        <v>8659543.0299999993</v>
      </c>
      <c r="I87" s="47">
        <f t="shared" si="0"/>
        <v>828159083.14999998</v>
      </c>
      <c r="J87" s="48">
        <f t="shared" si="1"/>
        <v>491450673.09999996</v>
      </c>
      <c r="K87" s="48">
        <v>246337415.94999981</v>
      </c>
      <c r="L87" s="50">
        <f t="shared" si="2"/>
        <v>583045825.99999976</v>
      </c>
      <c r="M87" s="40"/>
      <c r="N87" s="159"/>
      <c r="O87" s="159"/>
      <c r="P87" s="159"/>
      <c r="Q87" s="159"/>
      <c r="R87" s="159"/>
      <c r="S87" s="159"/>
      <c r="T87" s="159"/>
      <c r="U87" s="159"/>
      <c r="V87" s="159"/>
      <c r="W87" s="159"/>
      <c r="X87" s="159"/>
    </row>
    <row r="88" spans="1:24" ht="13.5" customHeight="1" x14ac:dyDescent="0.3">
      <c r="A88" s="38">
        <v>40909</v>
      </c>
      <c r="B88" s="39">
        <v>555528851.80999994</v>
      </c>
      <c r="C88" s="40">
        <v>412164051.75</v>
      </c>
      <c r="D88" s="40">
        <v>51668711.950000003</v>
      </c>
      <c r="E88" s="43">
        <v>66340041.090000004</v>
      </c>
      <c r="F88" s="39"/>
      <c r="G88" s="40"/>
      <c r="H88" s="43"/>
      <c r="I88" s="39">
        <f t="shared" si="0"/>
        <v>888197199.39999998</v>
      </c>
      <c r="J88" s="40">
        <f t="shared" si="1"/>
        <v>507795732.03000003</v>
      </c>
      <c r="K88" s="40">
        <v>183612624.54000002</v>
      </c>
      <c r="L88" s="43">
        <f t="shared" si="2"/>
        <v>564014091.90999997</v>
      </c>
      <c r="M88" s="40"/>
      <c r="N88" s="159"/>
      <c r="O88" s="159"/>
      <c r="P88" s="159"/>
      <c r="Q88" s="159"/>
      <c r="R88" s="159"/>
      <c r="S88" s="159"/>
      <c r="T88" s="159"/>
      <c r="U88" s="159"/>
      <c r="V88" s="159"/>
      <c r="W88" s="159"/>
      <c r="X88" s="159"/>
    </row>
    <row r="89" spans="1:24" ht="13.5" customHeight="1" x14ac:dyDescent="0.3">
      <c r="A89" s="38">
        <v>40940</v>
      </c>
      <c r="B89" s="39">
        <v>591399341.28999996</v>
      </c>
      <c r="C89" s="40">
        <v>482885955.24000001</v>
      </c>
      <c r="D89" s="40">
        <v>12271152.51</v>
      </c>
      <c r="E89" s="43">
        <v>65521362.329999998</v>
      </c>
      <c r="F89" s="39"/>
      <c r="G89" s="40"/>
      <c r="H89" s="43"/>
      <c r="I89" s="39">
        <f t="shared" si="0"/>
        <v>555528851.80999994</v>
      </c>
      <c r="J89" s="40">
        <f t="shared" si="1"/>
        <v>621811478.67999995</v>
      </c>
      <c r="K89" s="40">
        <v>201000720.47</v>
      </c>
      <c r="L89" s="43">
        <f t="shared" si="2"/>
        <v>134718093.59999999</v>
      </c>
      <c r="M89" s="40"/>
      <c r="N89" s="159"/>
      <c r="O89" s="159"/>
      <c r="P89" s="159"/>
      <c r="Q89" s="159"/>
      <c r="R89" s="159"/>
      <c r="S89" s="159"/>
      <c r="T89" s="159"/>
      <c r="U89" s="159"/>
      <c r="V89" s="159"/>
      <c r="W89" s="159"/>
      <c r="X89" s="159"/>
    </row>
    <row r="90" spans="1:24" ht="13.5" customHeight="1" x14ac:dyDescent="0.3">
      <c r="A90" s="38">
        <v>40969</v>
      </c>
      <c r="B90" s="39">
        <v>652587931.65999997</v>
      </c>
      <c r="C90" s="40">
        <v>530887416.88999999</v>
      </c>
      <c r="D90" s="40">
        <v>18136240.75</v>
      </c>
      <c r="E90" s="43">
        <v>83746630.659999996</v>
      </c>
      <c r="F90" s="39">
        <v>132860542.33</v>
      </c>
      <c r="G90" s="40">
        <v>54347402.020000003</v>
      </c>
      <c r="H90" s="43">
        <v>9134477.6799999997</v>
      </c>
      <c r="I90" s="39">
        <f t="shared" si="0"/>
        <v>591399341.28999996</v>
      </c>
      <c r="J90" s="40">
        <f t="shared" si="1"/>
        <v>603140402.13999999</v>
      </c>
      <c r="K90" s="40">
        <v>241947858.82000002</v>
      </c>
      <c r="L90" s="43">
        <f t="shared" si="2"/>
        <v>230206797.97</v>
      </c>
      <c r="M90" s="40"/>
      <c r="N90" s="159"/>
      <c r="O90" s="159"/>
      <c r="P90" s="159"/>
      <c r="Q90" s="159"/>
      <c r="R90" s="159"/>
      <c r="S90" s="159"/>
      <c r="T90" s="159"/>
      <c r="U90" s="159"/>
      <c r="V90" s="159"/>
      <c r="W90" s="159"/>
      <c r="X90" s="159"/>
    </row>
    <row r="91" spans="1:24" ht="13.5" customHeight="1" x14ac:dyDescent="0.3">
      <c r="A91" s="38">
        <v>41000</v>
      </c>
      <c r="B91" s="39">
        <v>594057535.91999996</v>
      </c>
      <c r="C91" s="40">
        <v>502819825.81999999</v>
      </c>
      <c r="D91" s="40">
        <v>22075213.489999998</v>
      </c>
      <c r="E91" s="43">
        <v>63173426.369999997</v>
      </c>
      <c r="F91" s="39"/>
      <c r="G91" s="40"/>
      <c r="H91" s="43"/>
      <c r="I91" s="39">
        <f t="shared" si="0"/>
        <v>785448473.99000001</v>
      </c>
      <c r="J91" s="40">
        <f t="shared" si="1"/>
        <v>399074220.47999996</v>
      </c>
      <c r="K91" s="40">
        <v>219915613.19</v>
      </c>
      <c r="L91" s="43">
        <f t="shared" si="2"/>
        <v>606289866.70000005</v>
      </c>
      <c r="M91" s="40"/>
      <c r="N91" s="159"/>
      <c r="O91" s="159"/>
      <c r="P91" s="159"/>
      <c r="Q91" s="159"/>
      <c r="R91" s="159"/>
      <c r="S91" s="159"/>
      <c r="T91" s="159"/>
      <c r="U91" s="159"/>
      <c r="V91" s="159"/>
      <c r="W91" s="159"/>
      <c r="X91" s="159"/>
    </row>
    <row r="92" spans="1:24" ht="13.5" customHeight="1" x14ac:dyDescent="0.3">
      <c r="A92" s="38">
        <v>41030</v>
      </c>
      <c r="B92" s="39">
        <v>617119543.61000001</v>
      </c>
      <c r="C92" s="40">
        <v>494553535.18000001</v>
      </c>
      <c r="D92" s="40">
        <v>14904845.689999999</v>
      </c>
      <c r="E92" s="43">
        <v>67709177.700000003</v>
      </c>
      <c r="F92" s="39"/>
      <c r="G92" s="40"/>
      <c r="H92" s="43"/>
      <c r="I92" s="39">
        <f t="shared" si="0"/>
        <v>594057535.91999996</v>
      </c>
      <c r="J92" s="40">
        <f t="shared" si="1"/>
        <v>546733591.50999999</v>
      </c>
      <c r="K92" s="40">
        <v>216516172.95000011</v>
      </c>
      <c r="L92" s="43">
        <f t="shared" si="2"/>
        <v>263840117.36000007</v>
      </c>
      <c r="M92" s="40"/>
      <c r="N92" s="159"/>
      <c r="O92" s="159"/>
      <c r="P92" s="159"/>
      <c r="Q92" s="159"/>
      <c r="R92" s="159"/>
      <c r="S92" s="159"/>
      <c r="T92" s="159"/>
      <c r="U92" s="159"/>
      <c r="V92" s="159"/>
      <c r="W92" s="159"/>
      <c r="X92" s="159"/>
    </row>
    <row r="93" spans="1:24" ht="13.5" customHeight="1" x14ac:dyDescent="0.3">
      <c r="A93" s="38">
        <v>41061</v>
      </c>
      <c r="B93" s="39">
        <v>627631169.47000003</v>
      </c>
      <c r="C93" s="40">
        <v>506905196.98000002</v>
      </c>
      <c r="D93" s="40">
        <v>13493663.08</v>
      </c>
      <c r="E93" s="43">
        <v>70282337.730000004</v>
      </c>
      <c r="F93" s="39">
        <v>151353341.68000001</v>
      </c>
      <c r="G93" s="40">
        <v>53915471.579999998</v>
      </c>
      <c r="H93" s="43">
        <v>9889528.7699999996</v>
      </c>
      <c r="I93" s="39">
        <f t="shared" si="0"/>
        <v>617119543.61000001</v>
      </c>
      <c r="J93" s="40">
        <f t="shared" si="1"/>
        <v>488238999.11000001</v>
      </c>
      <c r="K93" s="40">
        <v>216429448.54000008</v>
      </c>
      <c r="L93" s="43">
        <f t="shared" si="2"/>
        <v>345309993.04000008</v>
      </c>
      <c r="M93" s="40"/>
      <c r="N93" s="159"/>
      <c r="O93" s="159"/>
      <c r="P93" s="159"/>
      <c r="Q93" s="159"/>
      <c r="R93" s="159"/>
      <c r="S93" s="159"/>
      <c r="T93" s="159"/>
      <c r="U93" s="159"/>
      <c r="V93" s="159"/>
      <c r="W93" s="159"/>
      <c r="X93" s="159"/>
    </row>
    <row r="94" spans="1:24" ht="13.5" customHeight="1" x14ac:dyDescent="0.3">
      <c r="A94" s="38">
        <v>41091</v>
      </c>
      <c r="B94" s="39">
        <v>615272718.38999999</v>
      </c>
      <c r="C94" s="40">
        <v>463808996.31999999</v>
      </c>
      <c r="D94" s="40">
        <v>19320379.829999998</v>
      </c>
      <c r="E94" s="43">
        <v>74139783.5</v>
      </c>
      <c r="F94" s="39"/>
      <c r="G94" s="40"/>
      <c r="H94" s="43"/>
      <c r="I94" s="39">
        <f t="shared" si="0"/>
        <v>778984511.1500001</v>
      </c>
      <c r="J94" s="40">
        <f t="shared" si="1"/>
        <v>492450731.45999998</v>
      </c>
      <c r="K94" s="40">
        <v>197562448.84000003</v>
      </c>
      <c r="L94" s="43">
        <f t="shared" si="2"/>
        <v>484096228.53000015</v>
      </c>
      <c r="M94" s="40"/>
      <c r="N94" s="159"/>
      <c r="O94" s="159"/>
      <c r="P94" s="159"/>
      <c r="Q94" s="159"/>
      <c r="R94" s="159"/>
      <c r="S94" s="159"/>
      <c r="T94" s="159"/>
      <c r="U94" s="159"/>
      <c r="V94" s="159"/>
      <c r="W94" s="159"/>
      <c r="X94" s="159"/>
    </row>
    <row r="95" spans="1:24" ht="13.5" customHeight="1" x14ac:dyDescent="0.3">
      <c r="A95" s="38">
        <v>41122</v>
      </c>
      <c r="B95" s="39">
        <v>574770946.32000005</v>
      </c>
      <c r="C95" s="40">
        <v>486673121.92000002</v>
      </c>
      <c r="D95" s="40">
        <v>19858300.010000002</v>
      </c>
      <c r="E95" s="43">
        <v>78219270.450000003</v>
      </c>
      <c r="F95" s="39"/>
      <c r="G95" s="40"/>
      <c r="H95" s="43"/>
      <c r="I95" s="39">
        <f t="shared" si="0"/>
        <v>615272718.38999999</v>
      </c>
      <c r="J95" s="40">
        <f t="shared" si="1"/>
        <v>528090905.38000005</v>
      </c>
      <c r="K95" s="40">
        <v>221650720.17000017</v>
      </c>
      <c r="L95" s="43">
        <f t="shared" si="2"/>
        <v>308832533.18000007</v>
      </c>
      <c r="M95" s="40"/>
      <c r="N95" s="159"/>
      <c r="O95" s="159"/>
      <c r="P95" s="159"/>
      <c r="Q95" s="159"/>
      <c r="R95" s="159"/>
      <c r="S95" s="159"/>
      <c r="T95" s="159"/>
      <c r="U95" s="159"/>
      <c r="V95" s="159"/>
      <c r="W95" s="159"/>
      <c r="X95" s="159"/>
    </row>
    <row r="96" spans="1:24" ht="13.5" customHeight="1" x14ac:dyDescent="0.3">
      <c r="A96" s="38">
        <v>41153</v>
      </c>
      <c r="B96" s="39">
        <v>614866268.66999996</v>
      </c>
      <c r="C96" s="40">
        <v>516658468.19999999</v>
      </c>
      <c r="D96" s="40">
        <v>18376880.949999999</v>
      </c>
      <c r="E96" s="43">
        <v>84693076.430000007</v>
      </c>
      <c r="F96" s="39">
        <v>154705011.06999999</v>
      </c>
      <c r="G96" s="40">
        <v>49011034</v>
      </c>
      <c r="H96" s="43">
        <v>9260254.5600000005</v>
      </c>
      <c r="I96" s="39">
        <f t="shared" si="0"/>
        <v>574770946.32000005</v>
      </c>
      <c r="J96" s="40">
        <f t="shared" si="1"/>
        <v>491442262.92000002</v>
      </c>
      <c r="K96" s="40">
        <v>241074753.98999995</v>
      </c>
      <c r="L96" s="43">
        <f t="shared" si="2"/>
        <v>324403437.38999999</v>
      </c>
      <c r="M96" s="40"/>
      <c r="N96" s="159"/>
      <c r="O96" s="159"/>
      <c r="P96" s="159"/>
      <c r="Q96" s="159"/>
      <c r="R96" s="159"/>
      <c r="S96" s="159"/>
      <c r="T96" s="159"/>
      <c r="U96" s="159"/>
      <c r="V96" s="159"/>
      <c r="W96" s="159"/>
      <c r="X96" s="159"/>
    </row>
    <row r="97" spans="1:24" ht="13.5" customHeight="1" x14ac:dyDescent="0.3">
      <c r="A97" s="38">
        <v>41183</v>
      </c>
      <c r="B97" s="39">
        <v>629580305.98000002</v>
      </c>
      <c r="C97" s="40">
        <v>525766156.43000001</v>
      </c>
      <c r="D97" s="40">
        <v>16424793.1</v>
      </c>
      <c r="E97" s="43">
        <v>87609410.739999995</v>
      </c>
      <c r="F97" s="39"/>
      <c r="G97" s="40"/>
      <c r="H97" s="43"/>
      <c r="I97" s="39">
        <f t="shared" si="0"/>
        <v>769571279.74000001</v>
      </c>
      <c r="J97" s="40">
        <f t="shared" si="1"/>
        <v>448030183.25999999</v>
      </c>
      <c r="K97" s="40">
        <v>252381841.49000031</v>
      </c>
      <c r="L97" s="43">
        <f t="shared" si="2"/>
        <v>573922937.97000027</v>
      </c>
      <c r="M97" s="40"/>
      <c r="N97" s="159"/>
      <c r="O97" s="159"/>
      <c r="P97" s="159"/>
      <c r="Q97" s="159"/>
      <c r="R97" s="159"/>
      <c r="S97" s="159"/>
      <c r="T97" s="159"/>
      <c r="U97" s="159"/>
      <c r="V97" s="159"/>
      <c r="W97" s="159"/>
      <c r="X97" s="159"/>
    </row>
    <row r="98" spans="1:24" ht="13.5" customHeight="1" x14ac:dyDescent="0.3">
      <c r="A98" s="38">
        <v>41214</v>
      </c>
      <c r="B98" s="39">
        <v>615191884.60000002</v>
      </c>
      <c r="C98" s="40">
        <v>574869915.09000003</v>
      </c>
      <c r="D98" s="40">
        <v>17073245.300000001</v>
      </c>
      <c r="E98" s="43">
        <v>69230537.879999995</v>
      </c>
      <c r="F98" s="39"/>
      <c r="G98" s="40"/>
      <c r="H98" s="43"/>
      <c r="I98" s="39">
        <f t="shared" si="0"/>
        <v>629580305.98000002</v>
      </c>
      <c r="J98" s="40">
        <f t="shared" si="1"/>
        <v>519425263.97000003</v>
      </c>
      <c r="K98" s="40">
        <v>281415795.99999946</v>
      </c>
      <c r="L98" s="43">
        <f t="shared" si="2"/>
        <v>391570838.00999945</v>
      </c>
      <c r="M98" s="40"/>
      <c r="N98" s="159"/>
      <c r="O98" s="159"/>
      <c r="P98" s="159"/>
      <c r="Q98" s="159"/>
      <c r="R98" s="159"/>
      <c r="S98" s="159"/>
      <c r="T98" s="159"/>
      <c r="U98" s="159"/>
      <c r="V98" s="159"/>
      <c r="W98" s="159"/>
      <c r="X98" s="159"/>
    </row>
    <row r="99" spans="1:24" ht="13.5" customHeight="1" x14ac:dyDescent="0.3">
      <c r="A99" s="46">
        <v>41244</v>
      </c>
      <c r="B99" s="47">
        <v>641099919</v>
      </c>
      <c r="C99" s="48">
        <v>568569896.5</v>
      </c>
      <c r="D99" s="48">
        <v>24097377.030000001</v>
      </c>
      <c r="E99" s="50">
        <v>65278179.57</v>
      </c>
      <c r="F99" s="47">
        <v>182917134.08000001</v>
      </c>
      <c r="G99" s="48">
        <v>58622644.159999996</v>
      </c>
      <c r="H99" s="50">
        <v>8368628.3700000001</v>
      </c>
      <c r="I99" s="47">
        <f t="shared" si="0"/>
        <v>615191884.60000002</v>
      </c>
      <c r="J99" s="48">
        <f t="shared" si="1"/>
        <v>503150009.40999997</v>
      </c>
      <c r="K99" s="48">
        <v>221838515.77999973</v>
      </c>
      <c r="L99" s="50">
        <f t="shared" si="2"/>
        <v>333880390.96999979</v>
      </c>
      <c r="M99" s="40"/>
      <c r="N99" s="159"/>
      <c r="O99" s="159"/>
      <c r="P99" s="159"/>
      <c r="Q99" s="159"/>
      <c r="R99" s="159"/>
      <c r="S99" s="159"/>
      <c r="T99" s="159"/>
      <c r="U99" s="159"/>
      <c r="V99" s="159"/>
      <c r="W99" s="159"/>
      <c r="X99" s="159"/>
    </row>
    <row r="100" spans="1:24" ht="13.5" customHeight="1" x14ac:dyDescent="0.3">
      <c r="A100" s="38">
        <v>41275</v>
      </c>
      <c r="B100" s="39">
        <v>582277838.82000005</v>
      </c>
      <c r="C100" s="40">
        <v>389569483.13999999</v>
      </c>
      <c r="D100" s="40">
        <v>50210957.859999999</v>
      </c>
      <c r="E100" s="43">
        <v>54842555.5</v>
      </c>
      <c r="F100" s="39"/>
      <c r="G100" s="40"/>
      <c r="H100" s="43"/>
      <c r="I100" s="39">
        <f t="shared" si="0"/>
        <v>824017053.08000004</v>
      </c>
      <c r="J100" s="40">
        <f t="shared" si="1"/>
        <v>490314038.26999998</v>
      </c>
      <c r="K100" s="40">
        <v>184500003</v>
      </c>
      <c r="L100" s="43">
        <f t="shared" si="2"/>
        <v>518203017.81000006</v>
      </c>
      <c r="M100" s="40"/>
      <c r="N100" s="159"/>
      <c r="O100" s="159"/>
      <c r="P100" s="159"/>
      <c r="Q100" s="159"/>
      <c r="R100" s="159"/>
      <c r="S100" s="159"/>
      <c r="T100" s="159"/>
      <c r="U100" s="159"/>
      <c r="V100" s="159"/>
      <c r="W100" s="159"/>
      <c r="X100" s="159"/>
    </row>
    <row r="101" spans="1:24" ht="13.5" customHeight="1" x14ac:dyDescent="0.3">
      <c r="A101" s="38">
        <v>41306</v>
      </c>
      <c r="B101" s="39">
        <v>568666856.77999997</v>
      </c>
      <c r="C101" s="40">
        <v>451359797.19999999</v>
      </c>
      <c r="D101" s="40">
        <v>12955925.76</v>
      </c>
      <c r="E101" s="43">
        <v>56974622.899999999</v>
      </c>
      <c r="F101" s="39"/>
      <c r="G101" s="40"/>
      <c r="H101" s="43"/>
      <c r="I101" s="39">
        <f t="shared" si="0"/>
        <v>582277838.82000005</v>
      </c>
      <c r="J101" s="40">
        <f t="shared" si="1"/>
        <v>587462585.38000011</v>
      </c>
      <c r="K101" s="40">
        <v>202669613.69</v>
      </c>
      <c r="L101" s="43">
        <f t="shared" si="2"/>
        <v>197484867.12999994</v>
      </c>
      <c r="M101" s="40"/>
      <c r="N101" s="159"/>
      <c r="O101" s="159"/>
      <c r="P101" s="159"/>
      <c r="Q101" s="159"/>
      <c r="R101" s="159"/>
      <c r="S101" s="159"/>
      <c r="T101" s="159"/>
      <c r="U101" s="159"/>
      <c r="V101" s="159"/>
      <c r="W101" s="159"/>
      <c r="X101" s="159"/>
    </row>
    <row r="102" spans="1:24" ht="13.5" customHeight="1" x14ac:dyDescent="0.3">
      <c r="A102" s="38">
        <v>41334</v>
      </c>
      <c r="B102" s="39">
        <v>632725709.70000005</v>
      </c>
      <c r="C102" s="40">
        <v>482434727.76999998</v>
      </c>
      <c r="D102" s="40">
        <v>14408919.5</v>
      </c>
      <c r="E102" s="43">
        <v>59852148.579999998</v>
      </c>
      <c r="F102" s="39">
        <v>57541188.200000003</v>
      </c>
      <c r="G102" s="40">
        <v>23711088.920000002</v>
      </c>
      <c r="H102" s="43">
        <v>4045510.84</v>
      </c>
      <c r="I102" s="39">
        <f t="shared" si="0"/>
        <v>568666856.77999997</v>
      </c>
      <c r="J102" s="40">
        <f t="shared" si="1"/>
        <v>507923314.56999999</v>
      </c>
      <c r="K102" s="40">
        <v>209234017.35999998</v>
      </c>
      <c r="L102" s="43">
        <f t="shared" si="2"/>
        <v>269977559.56999993</v>
      </c>
      <c r="M102" s="40"/>
      <c r="N102" s="159"/>
      <c r="O102" s="159"/>
      <c r="P102" s="159"/>
      <c r="Q102" s="159"/>
      <c r="R102" s="159"/>
      <c r="S102" s="159"/>
      <c r="T102" s="159"/>
      <c r="U102" s="159"/>
      <c r="V102" s="159"/>
      <c r="W102" s="159"/>
      <c r="X102" s="159"/>
    </row>
    <row r="103" spans="1:24" ht="13.5" customHeight="1" x14ac:dyDescent="0.3">
      <c r="A103" s="38">
        <v>41365</v>
      </c>
      <c r="B103" s="39">
        <v>638792268.84000003</v>
      </c>
      <c r="C103" s="40">
        <v>479106821.69999999</v>
      </c>
      <c r="D103" s="40">
        <v>17848179.73</v>
      </c>
      <c r="E103" s="43">
        <v>63194195.020000003</v>
      </c>
      <c r="F103" s="39"/>
      <c r="G103" s="40"/>
      <c r="H103" s="43"/>
      <c r="I103" s="39">
        <f t="shared" si="0"/>
        <v>690266897.9000001</v>
      </c>
      <c r="J103" s="40">
        <f t="shared" si="1"/>
        <v>378745624.77999997</v>
      </c>
      <c r="K103" s="40">
        <v>251203239.78000012</v>
      </c>
      <c r="L103" s="43">
        <f t="shared" si="2"/>
        <v>562724512.90000021</v>
      </c>
      <c r="M103" s="40"/>
      <c r="N103" s="159"/>
      <c r="O103" s="159"/>
      <c r="P103" s="159"/>
      <c r="Q103" s="159"/>
      <c r="R103" s="159"/>
      <c r="S103" s="159"/>
      <c r="T103" s="159"/>
      <c r="U103" s="159"/>
      <c r="V103" s="159"/>
      <c r="W103" s="159"/>
      <c r="X103" s="159"/>
    </row>
    <row r="104" spans="1:24" ht="13.5" customHeight="1" x14ac:dyDescent="0.3">
      <c r="A104" s="38">
        <v>41395</v>
      </c>
      <c r="B104" s="39">
        <v>668650689.86000001</v>
      </c>
      <c r="C104" s="40">
        <v>504900293.88999999</v>
      </c>
      <c r="D104" s="40">
        <v>13424068.49</v>
      </c>
      <c r="E104" s="43">
        <v>57968366.649999999</v>
      </c>
      <c r="F104" s="39"/>
      <c r="G104" s="40"/>
      <c r="H104" s="43"/>
      <c r="I104" s="39">
        <f t="shared" si="0"/>
        <v>638792268.84000003</v>
      </c>
      <c r="J104" s="40">
        <f t="shared" si="1"/>
        <v>494405536.70000005</v>
      </c>
      <c r="K104" s="40">
        <v>242051315.56999999</v>
      </c>
      <c r="L104" s="43">
        <f t="shared" si="2"/>
        <v>386438047.70999998</v>
      </c>
      <c r="M104" s="40"/>
      <c r="N104" s="159"/>
      <c r="O104" s="159"/>
      <c r="P104" s="159"/>
      <c r="Q104" s="159"/>
      <c r="R104" s="159"/>
      <c r="S104" s="159"/>
      <c r="T104" s="159"/>
      <c r="U104" s="159"/>
      <c r="V104" s="159"/>
      <c r="W104" s="159"/>
      <c r="X104" s="159"/>
    </row>
    <row r="105" spans="1:24" ht="13.5" customHeight="1" x14ac:dyDescent="0.3">
      <c r="A105" s="38">
        <v>41426</v>
      </c>
      <c r="B105" s="39">
        <v>666648827.14999998</v>
      </c>
      <c r="C105" s="40">
        <v>482287641</v>
      </c>
      <c r="D105" s="40">
        <v>15470399.34</v>
      </c>
      <c r="E105" s="43">
        <v>58494006.840000004</v>
      </c>
      <c r="F105" s="39">
        <v>66971253.289999999</v>
      </c>
      <c r="G105" s="40">
        <v>26934780.93</v>
      </c>
      <c r="H105" s="43">
        <v>3454784.49</v>
      </c>
      <c r="I105" s="39">
        <f t="shared" si="0"/>
        <v>668650689.86000001</v>
      </c>
      <c r="J105" s="40">
        <f t="shared" si="1"/>
        <v>467928594.47999996</v>
      </c>
      <c r="K105" s="40">
        <v>217722386.02000001</v>
      </c>
      <c r="L105" s="43">
        <f t="shared" si="2"/>
        <v>418444481.4000001</v>
      </c>
      <c r="M105" s="40"/>
      <c r="N105" s="159"/>
      <c r="O105" s="159"/>
      <c r="P105" s="159"/>
      <c r="Q105" s="159"/>
      <c r="R105" s="159"/>
      <c r="S105" s="159"/>
      <c r="T105" s="159"/>
      <c r="U105" s="159"/>
      <c r="V105" s="159"/>
      <c r="W105" s="159"/>
      <c r="X105" s="159"/>
    </row>
    <row r="106" spans="1:24" ht="13.5" customHeight="1" x14ac:dyDescent="0.3">
      <c r="A106" s="38">
        <v>41456</v>
      </c>
      <c r="B106" s="39">
        <v>649539024.58000004</v>
      </c>
      <c r="C106" s="40">
        <v>440062197.44999999</v>
      </c>
      <c r="D106" s="40">
        <v>21740442.25</v>
      </c>
      <c r="E106" s="43">
        <v>68250005.859999999</v>
      </c>
      <c r="F106" s="39"/>
      <c r="G106" s="40"/>
      <c r="H106" s="43"/>
      <c r="I106" s="39">
        <f t="shared" si="0"/>
        <v>733620080.43999994</v>
      </c>
      <c r="J106" s="40">
        <f t="shared" si="1"/>
        <v>460456924.83999997</v>
      </c>
      <c r="K106" s="40">
        <v>211095417.64999998</v>
      </c>
      <c r="L106" s="43">
        <f t="shared" si="2"/>
        <v>484258573.24999994</v>
      </c>
      <c r="M106" s="40"/>
      <c r="N106" s="159"/>
      <c r="O106" s="159"/>
      <c r="P106" s="159"/>
      <c r="Q106" s="159"/>
      <c r="R106" s="159"/>
      <c r="S106" s="159"/>
      <c r="T106" s="159"/>
      <c r="U106" s="159"/>
      <c r="V106" s="159"/>
      <c r="W106" s="159"/>
      <c r="X106" s="159"/>
    </row>
    <row r="107" spans="1:24" ht="13.5" customHeight="1" x14ac:dyDescent="0.3">
      <c r="A107" s="38">
        <v>41487</v>
      </c>
      <c r="B107" s="39">
        <v>619649658.73000002</v>
      </c>
      <c r="C107" s="40">
        <v>435684930.95999998</v>
      </c>
      <c r="D107" s="40">
        <v>19126311.579999998</v>
      </c>
      <c r="E107" s="43">
        <v>55292021.979999997</v>
      </c>
      <c r="F107" s="39"/>
      <c r="G107" s="40"/>
      <c r="H107" s="43"/>
      <c r="I107" s="39">
        <f t="shared" si="0"/>
        <v>649539024.58000004</v>
      </c>
      <c r="J107" s="40">
        <f t="shared" si="1"/>
        <v>510211839.17000008</v>
      </c>
      <c r="K107" s="40">
        <v>186268781.44</v>
      </c>
      <c r="L107" s="43">
        <f t="shared" si="2"/>
        <v>325595966.84999996</v>
      </c>
      <c r="M107" s="40"/>
      <c r="N107" s="159"/>
      <c r="O107" s="159"/>
      <c r="P107" s="159"/>
      <c r="Q107" s="159"/>
      <c r="R107" s="159"/>
      <c r="S107" s="159"/>
      <c r="T107" s="159"/>
      <c r="U107" s="159"/>
      <c r="V107" s="159"/>
      <c r="W107" s="159"/>
      <c r="X107" s="159"/>
    </row>
    <row r="108" spans="1:24" ht="13.5" customHeight="1" x14ac:dyDescent="0.3">
      <c r="A108" s="38">
        <v>41518</v>
      </c>
      <c r="B108" s="39">
        <v>687408190.80999994</v>
      </c>
      <c r="C108" s="40">
        <v>502448410.42000002</v>
      </c>
      <c r="D108" s="40">
        <v>19356936.66</v>
      </c>
      <c r="E108" s="43">
        <v>61729455.57</v>
      </c>
      <c r="F108" s="39">
        <v>73803603.5</v>
      </c>
      <c r="G108" s="40">
        <v>22933496.440000001</v>
      </c>
      <c r="H108" s="43">
        <v>4125443.39</v>
      </c>
      <c r="I108" s="39">
        <f t="shared" si="0"/>
        <v>619649658.73000002</v>
      </c>
      <c r="J108" s="40">
        <f t="shared" si="1"/>
        <v>470303197.76999998</v>
      </c>
      <c r="K108" s="40">
        <v>231372956.38</v>
      </c>
      <c r="L108" s="43">
        <f t="shared" si="2"/>
        <v>380719417.34000003</v>
      </c>
      <c r="M108" s="40"/>
      <c r="N108" s="159"/>
      <c r="O108" s="159"/>
      <c r="P108" s="159"/>
      <c r="Q108" s="159"/>
      <c r="R108" s="159"/>
      <c r="S108" s="159"/>
      <c r="T108" s="159"/>
      <c r="U108" s="159"/>
      <c r="V108" s="159"/>
      <c r="W108" s="159"/>
      <c r="X108" s="159"/>
    </row>
    <row r="109" spans="1:24" ht="13.5" customHeight="1" x14ac:dyDescent="0.3">
      <c r="A109" s="38">
        <v>41548</v>
      </c>
      <c r="B109" s="39">
        <v>726759786.17999995</v>
      </c>
      <c r="C109" s="40">
        <v>581080008.99000001</v>
      </c>
      <c r="D109" s="40">
        <v>17587636.940000001</v>
      </c>
      <c r="E109" s="43">
        <v>66270329.939999998</v>
      </c>
      <c r="F109" s="39"/>
      <c r="G109" s="40"/>
      <c r="H109" s="43"/>
      <c r="I109" s="39">
        <f t="shared" si="0"/>
        <v>761211794.30999994</v>
      </c>
      <c r="J109" s="40">
        <f t="shared" si="1"/>
        <v>407977901.99000001</v>
      </c>
      <c r="K109" s="40">
        <v>267181528.76000002</v>
      </c>
      <c r="L109" s="43">
        <f t="shared" si="2"/>
        <v>620415421.07999992</v>
      </c>
      <c r="M109" s="40"/>
      <c r="N109" s="159"/>
      <c r="O109" s="159"/>
      <c r="P109" s="159"/>
      <c r="Q109" s="159"/>
      <c r="R109" s="159"/>
      <c r="S109" s="159"/>
      <c r="T109" s="159"/>
      <c r="U109" s="159"/>
      <c r="V109" s="159"/>
      <c r="W109" s="159"/>
      <c r="X109" s="159"/>
    </row>
    <row r="110" spans="1:24" ht="13.5" customHeight="1" x14ac:dyDescent="0.3">
      <c r="A110" s="38">
        <v>41579</v>
      </c>
      <c r="B110" s="39">
        <v>714249866.66999996</v>
      </c>
      <c r="C110" s="40">
        <v>551929512.52999997</v>
      </c>
      <c r="D110" s="40">
        <v>21990946.489999998</v>
      </c>
      <c r="E110" s="43">
        <v>70969657.280000001</v>
      </c>
      <c r="F110" s="39"/>
      <c r="G110" s="40"/>
      <c r="H110" s="43"/>
      <c r="I110" s="39">
        <f t="shared" si="0"/>
        <v>726759786.17999995</v>
      </c>
      <c r="J110" s="40">
        <f t="shared" si="1"/>
        <v>445574765.42999995</v>
      </c>
      <c r="K110" s="40">
        <v>244537644.25999999</v>
      </c>
      <c r="L110" s="43">
        <f t="shared" si="2"/>
        <v>525722665.00999999</v>
      </c>
      <c r="M110" s="40"/>
      <c r="N110" s="159"/>
      <c r="O110" s="159"/>
      <c r="P110" s="159"/>
      <c r="Q110" s="159"/>
      <c r="R110" s="159"/>
      <c r="S110" s="159"/>
      <c r="T110" s="159"/>
      <c r="U110" s="159"/>
      <c r="V110" s="159"/>
      <c r="W110" s="159"/>
      <c r="X110" s="159"/>
    </row>
    <row r="111" spans="1:24" ht="13.5" customHeight="1" x14ac:dyDescent="0.3">
      <c r="A111" s="46">
        <v>41609</v>
      </c>
      <c r="B111" s="47">
        <v>827224923.77999997</v>
      </c>
      <c r="C111" s="48">
        <v>720992427.97000003</v>
      </c>
      <c r="D111" s="48">
        <v>20058686.350000001</v>
      </c>
      <c r="E111" s="50">
        <v>68621091.859999999</v>
      </c>
      <c r="F111" s="47">
        <v>76176417.939999998</v>
      </c>
      <c r="G111" s="48">
        <v>28696402.09</v>
      </c>
      <c r="H111" s="50">
        <v>3778195.67</v>
      </c>
      <c r="I111" s="47">
        <f t="shared" si="0"/>
        <v>714249866.66999996</v>
      </c>
      <c r="J111" s="48">
        <f t="shared" si="1"/>
        <v>489401647.85000002</v>
      </c>
      <c r="K111" s="48">
        <v>224935714.83000001</v>
      </c>
      <c r="L111" s="50">
        <f t="shared" si="2"/>
        <v>449783933.64999998</v>
      </c>
      <c r="M111" s="40"/>
      <c r="N111" s="159"/>
      <c r="O111" s="159"/>
      <c r="P111" s="159"/>
      <c r="Q111" s="159"/>
      <c r="R111" s="159"/>
      <c r="S111" s="159"/>
      <c r="T111" s="159"/>
      <c r="U111" s="159"/>
      <c r="V111" s="159"/>
      <c r="W111" s="159"/>
      <c r="X111" s="159"/>
    </row>
    <row r="112" spans="1:24" ht="13.5" customHeight="1" x14ac:dyDescent="0.3">
      <c r="A112" s="38">
        <v>41640</v>
      </c>
      <c r="B112" s="39">
        <v>622193263.63</v>
      </c>
      <c r="C112" s="40">
        <v>425241127.97000003</v>
      </c>
      <c r="D112" s="40">
        <v>47327130.799999997</v>
      </c>
      <c r="E112" s="43">
        <v>58975882.780000001</v>
      </c>
      <c r="F112" s="39"/>
      <c r="G112" s="40"/>
      <c r="H112" s="43"/>
      <c r="I112" s="39">
        <f t="shared" si="0"/>
        <v>903401341.72000003</v>
      </c>
      <c r="J112" s="40">
        <f t="shared" si="1"/>
        <v>563788389.84000003</v>
      </c>
      <c r="K112" s="40">
        <v>187793953.97999999</v>
      </c>
      <c r="L112" s="43">
        <f t="shared" si="2"/>
        <v>527406905.86000001</v>
      </c>
      <c r="M112" s="40"/>
      <c r="N112" s="159"/>
      <c r="O112" s="159"/>
      <c r="P112" s="159"/>
      <c r="Q112" s="159"/>
      <c r="R112" s="159"/>
      <c r="S112" s="159"/>
      <c r="T112" s="159"/>
      <c r="U112" s="159"/>
      <c r="V112" s="159"/>
      <c r="W112" s="159"/>
      <c r="X112" s="159"/>
    </row>
    <row r="113" spans="1:24" ht="13.5" customHeight="1" x14ac:dyDescent="0.3">
      <c r="A113" s="38">
        <v>41671</v>
      </c>
      <c r="B113" s="39">
        <v>579225058.84000003</v>
      </c>
      <c r="C113" s="40">
        <v>433626475.69</v>
      </c>
      <c r="D113" s="40">
        <v>16493840.27</v>
      </c>
      <c r="E113" s="43">
        <v>58674110.369999997</v>
      </c>
      <c r="F113" s="39"/>
      <c r="G113" s="40"/>
      <c r="H113" s="43"/>
      <c r="I113" s="39">
        <f t="shared" si="0"/>
        <v>622193263.63</v>
      </c>
      <c r="J113" s="40">
        <f t="shared" si="1"/>
        <v>548677561.52999997</v>
      </c>
      <c r="K113" s="40">
        <v>201824582.44999999</v>
      </c>
      <c r="L113" s="43">
        <f t="shared" si="2"/>
        <v>275340284.55000001</v>
      </c>
      <c r="M113" s="40"/>
      <c r="N113" s="159"/>
      <c r="O113" s="159"/>
      <c r="P113" s="159"/>
      <c r="Q113" s="159"/>
      <c r="R113" s="159"/>
      <c r="S113" s="159"/>
      <c r="T113" s="159"/>
      <c r="U113" s="159"/>
      <c r="V113" s="159"/>
      <c r="W113" s="159"/>
      <c r="X113" s="159"/>
    </row>
    <row r="114" spans="1:24" ht="13.5" customHeight="1" x14ac:dyDescent="0.3">
      <c r="A114" s="38">
        <v>41699</v>
      </c>
      <c r="B114" s="39">
        <v>697535064.54999995</v>
      </c>
      <c r="C114" s="40">
        <v>473527803.23000002</v>
      </c>
      <c r="D114" s="40">
        <v>13511001.060000001</v>
      </c>
      <c r="E114" s="43">
        <v>61354952.909999996</v>
      </c>
      <c r="F114" s="39">
        <v>50321769.229999997</v>
      </c>
      <c r="G114" s="40">
        <v>18825101.309999999</v>
      </c>
      <c r="H114" s="43">
        <v>3500629.05</v>
      </c>
      <c r="I114" s="39">
        <f t="shared" si="0"/>
        <v>579225058.84000003</v>
      </c>
      <c r="J114" s="40">
        <f t="shared" si="1"/>
        <v>664020088.09000003</v>
      </c>
      <c r="K114" s="40">
        <v>239193912.47</v>
      </c>
      <c r="L114" s="43">
        <f t="shared" si="2"/>
        <v>154398883.22</v>
      </c>
      <c r="M114" s="40"/>
      <c r="N114" s="159"/>
      <c r="O114" s="159"/>
      <c r="P114" s="159"/>
      <c r="Q114" s="159"/>
      <c r="R114" s="159"/>
      <c r="S114" s="159"/>
      <c r="T114" s="159"/>
      <c r="U114" s="159"/>
      <c r="V114" s="159"/>
      <c r="W114" s="159"/>
      <c r="X114" s="159"/>
    </row>
    <row r="115" spans="1:24" ht="13.5" customHeight="1" x14ac:dyDescent="0.3">
      <c r="A115" s="38">
        <v>41730</v>
      </c>
      <c r="B115" s="39">
        <v>654361363.57000005</v>
      </c>
      <c r="C115" s="40">
        <v>461976354.47000003</v>
      </c>
      <c r="D115" s="40">
        <v>14821440.210000001</v>
      </c>
      <c r="E115" s="43">
        <v>53504822.420000002</v>
      </c>
      <c r="F115" s="39"/>
      <c r="G115" s="40"/>
      <c r="H115" s="43"/>
      <c r="I115" s="39">
        <f t="shared" si="0"/>
        <v>747856833.77999997</v>
      </c>
      <c r="J115" s="40">
        <f t="shared" si="1"/>
        <v>408445515.29000008</v>
      </c>
      <c r="K115" s="40">
        <v>215651001.27000001</v>
      </c>
      <c r="L115" s="43">
        <f t="shared" si="2"/>
        <v>555062319.75999987</v>
      </c>
      <c r="M115" s="40"/>
      <c r="N115" s="159"/>
      <c r="O115" s="159"/>
      <c r="P115" s="159"/>
      <c r="Q115" s="159"/>
      <c r="R115" s="159"/>
      <c r="S115" s="159"/>
      <c r="T115" s="159"/>
      <c r="U115" s="159"/>
      <c r="V115" s="159"/>
      <c r="W115" s="159"/>
      <c r="X115" s="159"/>
    </row>
    <row r="116" spans="1:24" ht="13.5" customHeight="1" x14ac:dyDescent="0.3">
      <c r="A116" s="38">
        <v>41760</v>
      </c>
      <c r="B116" s="39">
        <v>661031762.72000003</v>
      </c>
      <c r="C116" s="40">
        <v>477953289.83999997</v>
      </c>
      <c r="D116" s="40">
        <v>15433489.949999999</v>
      </c>
      <c r="E116" s="43">
        <v>53865291.960000001</v>
      </c>
      <c r="F116" s="39"/>
      <c r="G116" s="40"/>
      <c r="H116" s="43"/>
      <c r="I116" s="39">
        <f t="shared" si="0"/>
        <v>654361363.57000005</v>
      </c>
      <c r="J116" s="40">
        <f t="shared" si="1"/>
        <v>447992090.20999992</v>
      </c>
      <c r="K116" s="40">
        <v>224931754.63999999</v>
      </c>
      <c r="L116" s="43">
        <f t="shared" si="2"/>
        <v>431301028.00000012</v>
      </c>
      <c r="M116" s="40"/>
      <c r="N116" s="159"/>
      <c r="O116" s="159"/>
      <c r="P116" s="159"/>
      <c r="Q116" s="159"/>
      <c r="R116" s="159"/>
      <c r="S116" s="159"/>
      <c r="T116" s="159"/>
      <c r="U116" s="159"/>
      <c r="V116" s="159"/>
      <c r="W116" s="159"/>
      <c r="X116" s="159"/>
    </row>
    <row r="117" spans="1:24" ht="13.5" customHeight="1" x14ac:dyDescent="0.3">
      <c r="A117" s="38">
        <v>41791</v>
      </c>
      <c r="B117" s="39">
        <v>680195400.29999995</v>
      </c>
      <c r="C117" s="40">
        <v>447049808.36000001</v>
      </c>
      <c r="D117" s="40">
        <v>16571779.75</v>
      </c>
      <c r="E117" s="43">
        <v>56597266.170000002</v>
      </c>
      <c r="F117" s="39">
        <v>58027738.310000002</v>
      </c>
      <c r="G117" s="40">
        <v>21082016.690000001</v>
      </c>
      <c r="H117" s="43">
        <v>2932798.85</v>
      </c>
      <c r="I117" s="39">
        <f t="shared" si="0"/>
        <v>661031762.72000003</v>
      </c>
      <c r="J117" s="40">
        <f t="shared" si="1"/>
        <v>450856232.53000009</v>
      </c>
      <c r="K117" s="40">
        <v>201073706.89000002</v>
      </c>
      <c r="L117" s="43">
        <f t="shared" si="2"/>
        <v>411249237.07999992</v>
      </c>
      <c r="M117" s="40"/>
      <c r="N117" s="159"/>
      <c r="O117" s="159"/>
      <c r="P117" s="159"/>
      <c r="Q117" s="159"/>
      <c r="R117" s="159"/>
      <c r="S117" s="159"/>
      <c r="T117" s="159"/>
      <c r="U117" s="159"/>
      <c r="V117" s="159"/>
      <c r="W117" s="159"/>
      <c r="X117" s="159"/>
    </row>
    <row r="118" spans="1:24" ht="13.5" customHeight="1" x14ac:dyDescent="0.3">
      <c r="A118" s="38">
        <v>41821</v>
      </c>
      <c r="B118" s="39">
        <v>638796322.55999994</v>
      </c>
      <c r="C118" s="40">
        <v>412328292.72000003</v>
      </c>
      <c r="D118" s="40">
        <v>13767597.880000001</v>
      </c>
      <c r="E118" s="43">
        <v>61487094.259999998</v>
      </c>
      <c r="F118" s="39"/>
      <c r="G118" s="40"/>
      <c r="H118" s="43"/>
      <c r="I118" s="39">
        <f t="shared" si="0"/>
        <v>738223138.6099999</v>
      </c>
      <c r="J118" s="40">
        <f t="shared" si="1"/>
        <v>446903334.06</v>
      </c>
      <c r="K118" s="40">
        <v>191576822.06999999</v>
      </c>
      <c r="L118" s="43">
        <f t="shared" si="2"/>
        <v>482896626.61999989</v>
      </c>
      <c r="M118" s="40"/>
      <c r="N118" s="159"/>
      <c r="O118" s="159"/>
      <c r="P118" s="159"/>
      <c r="Q118" s="159"/>
      <c r="R118" s="159"/>
      <c r="S118" s="159"/>
      <c r="T118" s="159"/>
      <c r="U118" s="159"/>
      <c r="V118" s="159"/>
      <c r="W118" s="159"/>
      <c r="X118" s="159"/>
    </row>
    <row r="119" spans="1:24" ht="13.5" customHeight="1" x14ac:dyDescent="0.3">
      <c r="A119" s="38">
        <v>41852</v>
      </c>
      <c r="B119" s="39">
        <v>625631936.54999995</v>
      </c>
      <c r="C119" s="40">
        <v>421219626.86000001</v>
      </c>
      <c r="D119" s="40">
        <v>15812345.130000001</v>
      </c>
      <c r="E119" s="43">
        <v>59964084.219999999</v>
      </c>
      <c r="F119" s="39"/>
      <c r="G119" s="40"/>
      <c r="H119" s="43"/>
      <c r="I119" s="39">
        <f t="shared" si="0"/>
        <v>638796322.55999994</v>
      </c>
      <c r="J119" s="40">
        <f t="shared" si="1"/>
        <v>480005786.75999999</v>
      </c>
      <c r="K119" s="40">
        <v>185293996.26000002</v>
      </c>
      <c r="L119" s="43">
        <f t="shared" si="2"/>
        <v>344084532.05999994</v>
      </c>
      <c r="M119" s="40"/>
      <c r="N119" s="159"/>
      <c r="O119" s="159"/>
      <c r="P119" s="159"/>
      <c r="Q119" s="159"/>
      <c r="R119" s="159"/>
      <c r="S119" s="159"/>
      <c r="T119" s="159"/>
      <c r="U119" s="159"/>
      <c r="V119" s="159"/>
      <c r="W119" s="159"/>
      <c r="X119" s="159"/>
    </row>
    <row r="120" spans="1:24" ht="13.5" customHeight="1" x14ac:dyDescent="0.3">
      <c r="A120" s="38">
        <v>41883</v>
      </c>
      <c r="B120" s="39">
        <v>687176884.5</v>
      </c>
      <c r="C120" s="40">
        <v>488453423.74000001</v>
      </c>
      <c r="D120" s="40">
        <v>16072284.970000001</v>
      </c>
      <c r="E120" s="43">
        <v>56621779.770000003</v>
      </c>
      <c r="F120" s="39">
        <v>57333928.969999999</v>
      </c>
      <c r="G120" s="40">
        <v>19435763.289999999</v>
      </c>
      <c r="H120" s="43">
        <v>2844719.42</v>
      </c>
      <c r="I120" s="39">
        <f t="shared" si="0"/>
        <v>625631936.54999995</v>
      </c>
      <c r="J120" s="40">
        <f t="shared" si="1"/>
        <v>438172038.56999999</v>
      </c>
      <c r="K120" s="40">
        <v>234448182.88</v>
      </c>
      <c r="L120" s="43">
        <f t="shared" si="2"/>
        <v>421908080.85999995</v>
      </c>
      <c r="M120" s="40"/>
      <c r="N120" s="159"/>
      <c r="O120" s="159"/>
      <c r="P120" s="159"/>
      <c r="Q120" s="159"/>
      <c r="R120" s="159"/>
      <c r="S120" s="159"/>
      <c r="T120" s="159"/>
      <c r="U120" s="159"/>
      <c r="V120" s="159"/>
      <c r="W120" s="159"/>
      <c r="X120" s="159"/>
    </row>
    <row r="121" spans="1:24" ht="13.5" customHeight="1" x14ac:dyDescent="0.3">
      <c r="A121" s="38">
        <v>41913</v>
      </c>
      <c r="B121" s="39">
        <v>735398349.52999997</v>
      </c>
      <c r="C121" s="40">
        <v>526863128.06999999</v>
      </c>
      <c r="D121" s="40">
        <v>17268171.260000002</v>
      </c>
      <c r="E121" s="43">
        <v>55959935.939999998</v>
      </c>
      <c r="F121" s="39"/>
      <c r="G121" s="40"/>
      <c r="H121" s="43"/>
      <c r="I121" s="39">
        <f t="shared" si="0"/>
        <v>744510813.47000003</v>
      </c>
      <c r="J121" s="40">
        <f t="shared" si="1"/>
        <v>394992937.55000007</v>
      </c>
      <c r="K121" s="40">
        <v>230412028.06999999</v>
      </c>
      <c r="L121" s="43">
        <f t="shared" si="2"/>
        <v>579929903.99000001</v>
      </c>
      <c r="M121" s="40"/>
      <c r="N121" s="159"/>
      <c r="O121" s="159"/>
      <c r="P121" s="159"/>
      <c r="Q121" s="159"/>
      <c r="R121" s="159"/>
      <c r="S121" s="159"/>
      <c r="T121" s="159"/>
      <c r="U121" s="159"/>
      <c r="V121" s="159"/>
      <c r="W121" s="159"/>
      <c r="X121" s="159"/>
    </row>
    <row r="122" spans="1:24" ht="13.5" customHeight="1" x14ac:dyDescent="0.3">
      <c r="A122" s="38">
        <v>41944</v>
      </c>
      <c r="B122" s="39">
        <v>714531577.11000001</v>
      </c>
      <c r="C122" s="40">
        <v>523276613.01999998</v>
      </c>
      <c r="D122" s="40">
        <v>15031607.619999999</v>
      </c>
      <c r="E122" s="43">
        <v>53709871.57</v>
      </c>
      <c r="F122" s="39"/>
      <c r="G122" s="40"/>
      <c r="H122" s="43"/>
      <c r="I122" s="39">
        <f t="shared" si="0"/>
        <v>735398349.52999997</v>
      </c>
      <c r="J122" s="40">
        <f t="shared" si="1"/>
        <v>420042334.70999992</v>
      </c>
      <c r="K122" s="40">
        <v>260259742.00999999</v>
      </c>
      <c r="L122" s="43">
        <f t="shared" si="2"/>
        <v>575615756.83000004</v>
      </c>
      <c r="M122" s="40"/>
      <c r="N122" s="159"/>
      <c r="O122" s="159"/>
      <c r="P122" s="159"/>
      <c r="Q122" s="159"/>
      <c r="R122" s="159"/>
      <c r="S122" s="159"/>
      <c r="T122" s="159"/>
      <c r="U122" s="159"/>
      <c r="V122" s="159"/>
      <c r="W122" s="159"/>
      <c r="X122" s="159"/>
    </row>
    <row r="123" spans="1:24" ht="13.5" customHeight="1" x14ac:dyDescent="0.3">
      <c r="A123" s="46">
        <v>41974</v>
      </c>
      <c r="B123" s="47">
        <v>790772489.13999999</v>
      </c>
      <c r="C123" s="48">
        <v>614242057.94000006</v>
      </c>
      <c r="D123" s="48">
        <v>20963028.510000002</v>
      </c>
      <c r="E123" s="50">
        <v>62464391.810000002</v>
      </c>
      <c r="F123" s="47">
        <v>72111672.719999999</v>
      </c>
      <c r="G123" s="48">
        <v>23659039.82</v>
      </c>
      <c r="H123" s="50">
        <v>3043857.94</v>
      </c>
      <c r="I123" s="47">
        <f t="shared" si="0"/>
        <v>714531577.11000001</v>
      </c>
      <c r="J123" s="48">
        <f t="shared" si="1"/>
        <v>470523408.65000004</v>
      </c>
      <c r="K123" s="48">
        <v>244191144</v>
      </c>
      <c r="L123" s="50">
        <f t="shared" si="2"/>
        <v>488199312.45999998</v>
      </c>
      <c r="M123" s="40"/>
      <c r="N123" s="159"/>
      <c r="O123" s="159"/>
      <c r="P123" s="159"/>
      <c r="Q123" s="159"/>
      <c r="R123" s="159"/>
      <c r="S123" s="159"/>
      <c r="T123" s="159"/>
      <c r="U123" s="159"/>
      <c r="V123" s="159"/>
      <c r="W123" s="159"/>
      <c r="X123" s="159"/>
    </row>
    <row r="124" spans="1:24" ht="13.5" customHeight="1" x14ac:dyDescent="0.3">
      <c r="A124" s="38">
        <v>42005</v>
      </c>
      <c r="B124" s="39">
        <v>604771083.26999998</v>
      </c>
      <c r="C124" s="40">
        <v>381912145.83999997</v>
      </c>
      <c r="D124" s="40">
        <v>47290835.670000002</v>
      </c>
      <c r="E124" s="43">
        <v>48375502.950000003</v>
      </c>
      <c r="F124" s="39"/>
      <c r="G124" s="40"/>
      <c r="H124" s="43"/>
      <c r="I124" s="39">
        <f t="shared" si="0"/>
        <v>862884161.86000001</v>
      </c>
      <c r="J124" s="40">
        <f t="shared" si="1"/>
        <v>509581456.07999998</v>
      </c>
      <c r="K124" s="40">
        <v>162689566.80000001</v>
      </c>
      <c r="L124" s="43">
        <f t="shared" si="2"/>
        <v>515992272.58000004</v>
      </c>
      <c r="M124" s="40"/>
      <c r="N124" s="159"/>
      <c r="O124" s="159"/>
      <c r="P124" s="159"/>
      <c r="Q124" s="159"/>
      <c r="R124" s="159"/>
      <c r="S124" s="159"/>
      <c r="T124" s="159"/>
      <c r="U124" s="159"/>
      <c r="V124" s="159"/>
      <c r="W124" s="159"/>
      <c r="X124" s="159"/>
    </row>
    <row r="125" spans="1:24" ht="13.5" customHeight="1" x14ac:dyDescent="0.3">
      <c r="A125" s="38">
        <v>42036</v>
      </c>
      <c r="B125" s="39">
        <v>645945220.47000003</v>
      </c>
      <c r="C125" s="40">
        <v>464484912.17000002</v>
      </c>
      <c r="D125" s="40">
        <v>14372823.17</v>
      </c>
      <c r="E125" s="43">
        <v>48818198.299999997</v>
      </c>
      <c r="F125" s="39"/>
      <c r="G125" s="40"/>
      <c r="H125" s="43"/>
      <c r="I125" s="39">
        <f t="shared" si="0"/>
        <v>604771083.26999998</v>
      </c>
      <c r="J125" s="40">
        <f t="shared" si="1"/>
        <v>527460010.10000002</v>
      </c>
      <c r="K125" s="40">
        <v>187127480.25</v>
      </c>
      <c r="L125" s="43">
        <f t="shared" si="2"/>
        <v>264438553.41999996</v>
      </c>
      <c r="M125" s="40"/>
      <c r="N125" s="159"/>
      <c r="O125" s="159"/>
      <c r="P125" s="159"/>
      <c r="Q125" s="159"/>
      <c r="R125" s="159"/>
      <c r="S125" s="159"/>
      <c r="T125" s="159"/>
      <c r="U125" s="159"/>
      <c r="V125" s="159"/>
      <c r="W125" s="159"/>
      <c r="X125" s="159"/>
    </row>
    <row r="126" spans="1:24" ht="13.5" customHeight="1" x14ac:dyDescent="0.3">
      <c r="A126" s="38">
        <v>42064</v>
      </c>
      <c r="B126" s="39">
        <v>733487479.69000006</v>
      </c>
      <c r="C126" s="40">
        <v>495640904.88</v>
      </c>
      <c r="D126" s="40">
        <v>15179206.800000001</v>
      </c>
      <c r="E126" s="43">
        <v>57753297.979999997</v>
      </c>
      <c r="F126" s="39">
        <v>57516896.020000003</v>
      </c>
      <c r="G126" s="40">
        <v>16149325.119999999</v>
      </c>
      <c r="H126" s="43">
        <v>2606656.06</v>
      </c>
      <c r="I126" s="39">
        <f t="shared" si="0"/>
        <v>645945220.47000003</v>
      </c>
      <c r="J126" s="40">
        <f t="shared" si="1"/>
        <v>552862333.41000009</v>
      </c>
      <c r="K126" s="40">
        <v>232358364.41</v>
      </c>
      <c r="L126" s="43">
        <f t="shared" si="2"/>
        <v>325441251.46999991</v>
      </c>
      <c r="M126" s="40"/>
      <c r="N126" s="159"/>
      <c r="O126" s="159"/>
      <c r="P126" s="159"/>
      <c r="Q126" s="159"/>
      <c r="R126" s="159"/>
      <c r="S126" s="159"/>
      <c r="T126" s="159"/>
      <c r="U126" s="159"/>
      <c r="V126" s="159"/>
      <c r="W126" s="159"/>
      <c r="X126" s="159"/>
    </row>
    <row r="127" spans="1:24" ht="13.5" customHeight="1" x14ac:dyDescent="0.3">
      <c r="A127" s="38">
        <v>42095</v>
      </c>
      <c r="B127" s="39">
        <v>699260988.19000006</v>
      </c>
      <c r="C127" s="40">
        <v>503958790.81999999</v>
      </c>
      <c r="D127" s="40">
        <v>15171815.220000001</v>
      </c>
      <c r="E127" s="43">
        <v>50784333.640000001</v>
      </c>
      <c r="F127" s="39"/>
      <c r="G127" s="40"/>
      <c r="H127" s="43"/>
      <c r="I127" s="39">
        <f t="shared" si="0"/>
        <v>791004375.71000004</v>
      </c>
      <c r="J127" s="40">
        <f t="shared" si="1"/>
        <v>367982018.01999998</v>
      </c>
      <c r="K127" s="40">
        <v>221670263.69</v>
      </c>
      <c r="L127" s="43">
        <f t="shared" si="2"/>
        <v>644692621.38000011</v>
      </c>
      <c r="M127" s="40"/>
      <c r="N127" s="159"/>
      <c r="O127" s="159"/>
      <c r="P127" s="159"/>
      <c r="Q127" s="159"/>
      <c r="R127" s="159"/>
      <c r="S127" s="159"/>
      <c r="T127" s="159"/>
      <c r="U127" s="159"/>
      <c r="V127" s="159"/>
      <c r="W127" s="159"/>
      <c r="X127" s="159"/>
    </row>
    <row r="128" spans="1:24" ht="13.5" customHeight="1" x14ac:dyDescent="0.3">
      <c r="A128" s="38">
        <v>42125</v>
      </c>
      <c r="B128" s="39">
        <v>709189118.87</v>
      </c>
      <c r="C128" s="40">
        <v>478788407.94999999</v>
      </c>
      <c r="D128" s="40">
        <v>14301289.630000001</v>
      </c>
      <c r="E128" s="43">
        <v>48002004.920000002</v>
      </c>
      <c r="F128" s="39"/>
      <c r="G128" s="40"/>
      <c r="H128" s="43"/>
      <c r="I128" s="39">
        <f t="shared" ref="I128:I158" si="3">B127+F127</f>
        <v>699260988.19000006</v>
      </c>
      <c r="J128" s="40">
        <f t="shared" ref="J128:J158" si="4">C125-E125-D126+G123-H126+E126</f>
        <v>479293188.81</v>
      </c>
      <c r="K128" s="40">
        <v>198752374.37</v>
      </c>
      <c r="L128" s="43">
        <f t="shared" ref="L128:L158" si="5">I128-J128+K128</f>
        <v>418720173.75000006</v>
      </c>
      <c r="M128" s="40"/>
      <c r="N128" s="159"/>
      <c r="O128" s="159"/>
      <c r="P128" s="159"/>
      <c r="Q128" s="159"/>
      <c r="R128" s="159"/>
      <c r="S128" s="159"/>
      <c r="T128" s="159"/>
      <c r="U128" s="159"/>
      <c r="V128" s="159"/>
      <c r="W128" s="159"/>
      <c r="X128" s="159"/>
    </row>
    <row r="129" spans="1:25" ht="13.5" customHeight="1" x14ac:dyDescent="0.3">
      <c r="A129" s="38">
        <v>42156</v>
      </c>
      <c r="B129" s="39">
        <v>778729158.86000001</v>
      </c>
      <c r="C129" s="40">
        <v>560867291.29999995</v>
      </c>
      <c r="D129" s="40">
        <v>53427356.770000003</v>
      </c>
      <c r="E129" s="43">
        <v>56090673.090000004</v>
      </c>
      <c r="F129" s="39">
        <v>53808981.369999997</v>
      </c>
      <c r="G129" s="40">
        <v>19124089.969999999</v>
      </c>
      <c r="H129" s="43">
        <v>2398537.77</v>
      </c>
      <c r="I129" s="39">
        <f t="shared" si="3"/>
        <v>709189118.87</v>
      </c>
      <c r="J129" s="40">
        <f t="shared" si="4"/>
        <v>473500125.31999993</v>
      </c>
      <c r="K129" s="40">
        <v>216949941.34</v>
      </c>
      <c r="L129" s="43">
        <f t="shared" si="5"/>
        <v>452638934.8900001</v>
      </c>
      <c r="M129" s="40"/>
      <c r="N129" s="159"/>
      <c r="O129" s="159"/>
      <c r="P129" s="159"/>
      <c r="Q129" s="159"/>
      <c r="R129" s="159"/>
      <c r="S129" s="159"/>
      <c r="T129" s="159"/>
      <c r="U129" s="159"/>
      <c r="V129" s="159"/>
      <c r="W129" s="159"/>
      <c r="X129" s="159"/>
    </row>
    <row r="130" spans="1:25" ht="13.5" customHeight="1" x14ac:dyDescent="0.3">
      <c r="A130" s="38">
        <v>42186</v>
      </c>
      <c r="B130" s="39">
        <v>762709701.23000002</v>
      </c>
      <c r="C130" s="40">
        <v>496326069.56999999</v>
      </c>
      <c r="D130" s="40">
        <v>23502072.629999999</v>
      </c>
      <c r="E130" s="43">
        <v>52426967.670000002</v>
      </c>
      <c r="F130" s="39"/>
      <c r="G130" s="40"/>
      <c r="H130" s="43"/>
      <c r="I130" s="39">
        <f t="shared" si="3"/>
        <v>832538140.23000002</v>
      </c>
      <c r="J130" s="40">
        <f t="shared" si="4"/>
        <v>486875172.47000003</v>
      </c>
      <c r="K130" s="40">
        <v>202887183.53</v>
      </c>
      <c r="L130" s="43">
        <f t="shared" si="5"/>
        <v>548550151.28999996</v>
      </c>
      <c r="M130" s="40"/>
      <c r="N130" s="159"/>
      <c r="O130" s="159"/>
      <c r="P130" s="159"/>
      <c r="Q130" s="159"/>
      <c r="R130" s="159"/>
      <c r="S130" s="159"/>
      <c r="T130" s="159"/>
      <c r="U130" s="159"/>
      <c r="V130" s="159"/>
      <c r="W130" s="159"/>
      <c r="X130" s="159"/>
    </row>
    <row r="131" spans="1:25" ht="13.5" customHeight="1" x14ac:dyDescent="0.3">
      <c r="A131" s="38">
        <v>42217</v>
      </c>
      <c r="B131" s="39">
        <v>690109397.48000002</v>
      </c>
      <c r="C131" s="40">
        <v>427223525.95999998</v>
      </c>
      <c r="D131" s="40">
        <v>16115334.439999999</v>
      </c>
      <c r="E131" s="43">
        <v>52563403.060000002</v>
      </c>
      <c r="F131" s="39"/>
      <c r="G131" s="40"/>
      <c r="H131" s="43"/>
      <c r="I131" s="39">
        <f t="shared" si="3"/>
        <v>762709701.23000002</v>
      </c>
      <c r="J131" s="40">
        <f t="shared" si="4"/>
        <v>447200506.70000005</v>
      </c>
      <c r="K131" s="40">
        <v>183143427.88</v>
      </c>
      <c r="L131" s="43">
        <f t="shared" si="5"/>
        <v>498652622.40999997</v>
      </c>
      <c r="M131" s="40"/>
      <c r="N131" s="159"/>
      <c r="O131" s="159"/>
      <c r="P131" s="159"/>
      <c r="Q131" s="159"/>
      <c r="R131" s="159"/>
      <c r="S131" s="159"/>
      <c r="T131" s="159"/>
      <c r="U131" s="159"/>
      <c r="V131" s="159"/>
      <c r="W131" s="159"/>
      <c r="X131" s="159"/>
    </row>
    <row r="132" spans="1:25" ht="13.5" customHeight="1" x14ac:dyDescent="0.3">
      <c r="A132" s="38">
        <v>42248</v>
      </c>
      <c r="B132" s="39">
        <v>804557680.02999997</v>
      </c>
      <c r="C132" s="40">
        <v>575921411.04999995</v>
      </c>
      <c r="D132" s="40">
        <v>17400663</v>
      </c>
      <c r="E132" s="43">
        <v>57772193.890000001</v>
      </c>
      <c r="F132" s="39">
        <v>54687629.840000004</v>
      </c>
      <c r="G132" s="40">
        <v>18069649.329999998</v>
      </c>
      <c r="H132" s="43">
        <v>2594589.2200000002</v>
      </c>
      <c r="I132" s="39">
        <f t="shared" si="3"/>
        <v>690109397.48000002</v>
      </c>
      <c r="J132" s="40">
        <f t="shared" si="4"/>
        <v>533701513.24999994</v>
      </c>
      <c r="K132" s="40">
        <v>215029590.74000001</v>
      </c>
      <c r="L132" s="43">
        <f t="shared" si="5"/>
        <v>371437474.97000009</v>
      </c>
      <c r="M132" s="40"/>
      <c r="N132" s="159"/>
      <c r="O132" s="159"/>
      <c r="P132" s="159"/>
      <c r="Q132" s="159"/>
      <c r="R132" s="159"/>
      <c r="S132" s="159"/>
      <c r="T132" s="159"/>
      <c r="U132" s="159"/>
      <c r="V132" s="159"/>
      <c r="W132" s="159"/>
      <c r="X132" s="159"/>
    </row>
    <row r="133" spans="1:25" ht="13.5" customHeight="1" x14ac:dyDescent="0.3">
      <c r="A133" s="38">
        <v>42278</v>
      </c>
      <c r="B133" s="39">
        <v>839950877.51999998</v>
      </c>
      <c r="C133" s="40">
        <v>547854674.19000006</v>
      </c>
      <c r="D133" s="40">
        <v>17270512.050000001</v>
      </c>
      <c r="E133" s="43">
        <v>52266179.109999999</v>
      </c>
      <c r="F133" s="39"/>
      <c r="G133" s="40"/>
      <c r="H133" s="43"/>
      <c r="I133" s="39">
        <f t="shared" si="3"/>
        <v>859245309.87</v>
      </c>
      <c r="J133" s="40">
        <f t="shared" si="4"/>
        <v>480347170.51999998</v>
      </c>
      <c r="K133" s="40">
        <v>267551361.37</v>
      </c>
      <c r="L133" s="43">
        <f t="shared" si="5"/>
        <v>646449500.72000003</v>
      </c>
      <c r="M133" s="40"/>
      <c r="N133" s="159"/>
      <c r="O133" s="159"/>
      <c r="P133" s="159"/>
      <c r="Q133" s="159"/>
      <c r="R133" s="159"/>
      <c r="S133" s="159"/>
      <c r="T133" s="159"/>
      <c r="U133" s="159"/>
      <c r="V133" s="159"/>
      <c r="W133" s="159"/>
      <c r="X133" s="159"/>
    </row>
    <row r="134" spans="1:25" ht="13.5" customHeight="1" x14ac:dyDescent="0.3">
      <c r="A134" s="38">
        <v>42309</v>
      </c>
      <c r="B134" s="39">
        <v>805562576.09000003</v>
      </c>
      <c r="C134" s="40">
        <v>576253185.80999994</v>
      </c>
      <c r="D134" s="40">
        <v>22956350.100000001</v>
      </c>
      <c r="E134" s="43">
        <v>57878759.700000003</v>
      </c>
      <c r="F134" s="39"/>
      <c r="G134" s="40"/>
      <c r="H134" s="43"/>
      <c r="I134" s="39">
        <f t="shared" si="3"/>
        <v>839950877.51999998</v>
      </c>
      <c r="J134" s="40">
        <f t="shared" si="4"/>
        <v>431561154.53999996</v>
      </c>
      <c r="K134" s="40">
        <v>231595586.25</v>
      </c>
      <c r="L134" s="43">
        <f t="shared" si="5"/>
        <v>639985309.23000002</v>
      </c>
      <c r="M134" s="40"/>
      <c r="N134" s="159"/>
      <c r="O134" s="159"/>
      <c r="P134" s="159"/>
      <c r="Q134" s="159"/>
      <c r="R134" s="159"/>
      <c r="S134" s="159"/>
      <c r="T134" s="159"/>
      <c r="U134" s="159"/>
      <c r="V134" s="159"/>
      <c r="W134" s="159"/>
      <c r="X134" s="159"/>
    </row>
    <row r="135" spans="1:25" ht="13.5" customHeight="1" x14ac:dyDescent="0.3">
      <c r="A135" s="46">
        <v>42339</v>
      </c>
      <c r="B135" s="47">
        <v>852690038.71000004</v>
      </c>
      <c r="C135" s="48">
        <v>659416926.83000004</v>
      </c>
      <c r="D135" s="48">
        <v>23362958.41</v>
      </c>
      <c r="E135" s="50">
        <v>52021666.350000001</v>
      </c>
      <c r="F135" s="47">
        <v>77490286.280000001</v>
      </c>
      <c r="G135" s="48">
        <v>22904173.899999999</v>
      </c>
      <c r="H135" s="50">
        <v>2838132.68</v>
      </c>
      <c r="I135" s="47">
        <f t="shared" si="3"/>
        <v>805562576.09000003</v>
      </c>
      <c r="J135" s="48">
        <f t="shared" si="4"/>
        <v>553144884.21999991</v>
      </c>
      <c r="K135" s="48">
        <v>243272371.65000001</v>
      </c>
      <c r="L135" s="50">
        <f t="shared" si="5"/>
        <v>495690063.5200001</v>
      </c>
      <c r="M135" s="40"/>
      <c r="N135" s="159"/>
      <c r="O135" s="159"/>
      <c r="P135" s="159"/>
      <c r="Q135" s="159"/>
      <c r="R135" s="159"/>
      <c r="S135" s="159"/>
      <c r="T135" s="159"/>
      <c r="U135" s="159"/>
      <c r="V135" s="159"/>
      <c r="W135" s="159"/>
      <c r="X135" s="159"/>
    </row>
    <row r="136" spans="1:25" ht="13.5" customHeight="1" x14ac:dyDescent="0.3">
      <c r="A136" s="38">
        <v>42370</v>
      </c>
      <c r="B136" s="39">
        <v>626130273.41999996</v>
      </c>
      <c r="C136" s="40">
        <v>409557533.55000001</v>
      </c>
      <c r="D136" s="40">
        <v>52881890.670000002</v>
      </c>
      <c r="E136" s="43">
        <v>44377737.259999998</v>
      </c>
      <c r="F136" s="39"/>
      <c r="G136" s="40"/>
      <c r="H136" s="43"/>
      <c r="I136" s="39">
        <f t="shared" si="3"/>
        <v>930180324.99000001</v>
      </c>
      <c r="J136" s="40">
        <f t="shared" si="4"/>
        <v>530510904.68000001</v>
      </c>
      <c r="K136" s="40">
        <v>163348748.13</v>
      </c>
      <c r="L136" s="43">
        <f t="shared" si="5"/>
        <v>563018168.44000006</v>
      </c>
      <c r="M136" s="40"/>
      <c r="N136" s="159"/>
      <c r="O136" s="159"/>
      <c r="P136" s="159"/>
      <c r="Q136" s="159"/>
      <c r="R136" s="159"/>
      <c r="S136" s="159"/>
      <c r="T136" s="159"/>
      <c r="U136" s="159"/>
      <c r="V136" s="159"/>
      <c r="W136" s="159"/>
      <c r="X136" s="159"/>
    </row>
    <row r="137" spans="1:25" ht="13.5" customHeight="1" x14ac:dyDescent="0.3">
      <c r="A137" s="38">
        <v>42401</v>
      </c>
      <c r="B137" s="39">
        <v>661003508.59000003</v>
      </c>
      <c r="C137" s="40">
        <v>447143045.25</v>
      </c>
      <c r="D137" s="40">
        <v>13205670.32</v>
      </c>
      <c r="E137" s="43">
        <v>45875087.859999999</v>
      </c>
      <c r="F137" s="39"/>
      <c r="G137" s="40"/>
      <c r="H137" s="43"/>
      <c r="I137" s="39">
        <f t="shared" si="3"/>
        <v>626130273.41999996</v>
      </c>
      <c r="J137" s="40">
        <f t="shared" si="4"/>
        <v>562264650.69999993</v>
      </c>
      <c r="K137" s="40">
        <v>187966274.59999999</v>
      </c>
      <c r="L137" s="43">
        <f t="shared" si="5"/>
        <v>251831897.32000002</v>
      </c>
      <c r="M137" s="40"/>
      <c r="N137" s="159"/>
      <c r="O137" s="159"/>
      <c r="P137" s="159"/>
      <c r="Q137" s="159"/>
      <c r="R137" s="159"/>
      <c r="S137" s="159"/>
      <c r="T137" s="159"/>
      <c r="U137" s="159"/>
      <c r="V137" s="159"/>
      <c r="W137" s="159"/>
      <c r="X137" s="159"/>
      <c r="Y137" s="167"/>
    </row>
    <row r="138" spans="1:25" ht="13.5" customHeight="1" x14ac:dyDescent="0.3">
      <c r="A138" s="38">
        <v>42430</v>
      </c>
      <c r="B138" s="39">
        <v>719880132.19000006</v>
      </c>
      <c r="C138" s="40">
        <v>472455004.50999999</v>
      </c>
      <c r="D138" s="40">
        <v>12651609.17</v>
      </c>
      <c r="E138" s="43">
        <v>59437337.490000002</v>
      </c>
      <c r="F138" s="39">
        <v>40370350.899999999</v>
      </c>
      <c r="G138" s="40">
        <v>16594825.699999999</v>
      </c>
      <c r="H138" s="43">
        <v>2556252.4300000002</v>
      </c>
      <c r="I138" s="39">
        <f t="shared" si="3"/>
        <v>661003508.59000003</v>
      </c>
      <c r="J138" s="40">
        <f t="shared" si="4"/>
        <v>598891107.07000005</v>
      </c>
      <c r="K138" s="40">
        <v>220848916.75</v>
      </c>
      <c r="L138" s="43">
        <f t="shared" si="5"/>
        <v>282961318.26999998</v>
      </c>
      <c r="M138" s="40"/>
      <c r="N138" s="159"/>
      <c r="O138" s="159"/>
      <c r="P138" s="159"/>
      <c r="Q138" s="159"/>
      <c r="R138" s="159"/>
      <c r="S138" s="159"/>
      <c r="T138" s="159"/>
      <c r="U138" s="159"/>
      <c r="V138" s="159"/>
      <c r="W138" s="159"/>
      <c r="X138" s="159"/>
    </row>
    <row r="139" spans="1:25" ht="13.5" customHeight="1" x14ac:dyDescent="0.3">
      <c r="A139" s="38">
        <v>42461</v>
      </c>
      <c r="B139" s="39">
        <v>713588944.85000002</v>
      </c>
      <c r="C139" s="40">
        <v>485924413.86000001</v>
      </c>
      <c r="D139" s="40">
        <v>20562644.719999999</v>
      </c>
      <c r="E139" s="43">
        <v>54966351.990000002</v>
      </c>
      <c r="F139" s="39"/>
      <c r="G139" s="40"/>
      <c r="H139" s="43"/>
      <c r="I139" s="39">
        <f t="shared" si="3"/>
        <v>760250483.09000003</v>
      </c>
      <c r="J139" s="40">
        <f t="shared" si="4"/>
        <v>397849213.83000004</v>
      </c>
      <c r="K139" s="40">
        <v>179682879.15000001</v>
      </c>
      <c r="L139" s="43">
        <f t="shared" si="5"/>
        <v>542084148.40999997</v>
      </c>
      <c r="M139" s="40"/>
      <c r="N139" s="159"/>
      <c r="O139" s="159"/>
      <c r="P139" s="159"/>
      <c r="Q139" s="159"/>
      <c r="R139" s="159"/>
      <c r="S139" s="159"/>
      <c r="T139" s="159"/>
      <c r="U139" s="159"/>
      <c r="V139" s="159"/>
      <c r="W139" s="159"/>
      <c r="X139" s="159"/>
    </row>
    <row r="140" spans="1:25" ht="13.5" customHeight="1" x14ac:dyDescent="0.3">
      <c r="A140" s="38">
        <v>42491</v>
      </c>
      <c r="B140" s="39">
        <v>725109201.75</v>
      </c>
      <c r="C140" s="40">
        <v>464617623.49000001</v>
      </c>
      <c r="D140" s="40">
        <v>14718577.9</v>
      </c>
      <c r="E140" s="43">
        <v>45040065.979999997</v>
      </c>
      <c r="F140" s="39"/>
      <c r="G140" s="40"/>
      <c r="H140" s="43"/>
      <c r="I140" s="39">
        <f t="shared" si="3"/>
        <v>713588944.85000002</v>
      </c>
      <c r="J140" s="40">
        <f t="shared" si="4"/>
        <v>468401607.17999995</v>
      </c>
      <c r="K140" s="40">
        <v>232468647.75999999</v>
      </c>
      <c r="L140" s="43">
        <f t="shared" si="5"/>
        <v>477655985.43000007</v>
      </c>
      <c r="M140" s="40"/>
      <c r="N140" s="159"/>
      <c r="O140" s="159"/>
      <c r="P140" s="159"/>
      <c r="Q140" s="159"/>
      <c r="R140" s="159"/>
      <c r="S140" s="159"/>
      <c r="T140" s="159"/>
      <c r="U140" s="159"/>
      <c r="V140" s="159"/>
      <c r="W140" s="159"/>
      <c r="X140" s="159"/>
    </row>
    <row r="141" spans="1:25" ht="13.5" customHeight="1" x14ac:dyDescent="0.3">
      <c r="A141" s="38">
        <v>42522</v>
      </c>
      <c r="B141" s="39">
        <v>768710137.46000004</v>
      </c>
      <c r="C141" s="40">
        <v>474774167.94</v>
      </c>
      <c r="D141" s="40">
        <v>12672246.779999999</v>
      </c>
      <c r="E141" s="43">
        <v>48550347.990000002</v>
      </c>
      <c r="F141" s="39">
        <v>47025205.289999999</v>
      </c>
      <c r="G141" s="40">
        <v>17501051.859999999</v>
      </c>
      <c r="H141" s="43">
        <v>2334125.31</v>
      </c>
      <c r="I141" s="39">
        <f t="shared" si="3"/>
        <v>725109201.75</v>
      </c>
      <c r="J141" s="40">
        <f t="shared" si="4"/>
        <v>447421374.28999996</v>
      </c>
      <c r="K141" s="40">
        <v>192071363.72</v>
      </c>
      <c r="L141" s="43">
        <f t="shared" si="5"/>
        <v>469759191.18000007</v>
      </c>
      <c r="M141" s="40"/>
      <c r="N141" s="159"/>
      <c r="O141" s="159"/>
      <c r="P141" s="159"/>
      <c r="Q141" s="159"/>
      <c r="R141" s="159"/>
      <c r="S141" s="159"/>
      <c r="T141" s="159"/>
      <c r="U141" s="159"/>
      <c r="V141" s="159"/>
      <c r="W141" s="159"/>
      <c r="X141" s="159"/>
    </row>
    <row r="142" spans="1:25" ht="13.5" customHeight="1" x14ac:dyDescent="0.3">
      <c r="A142" s="38">
        <v>42552</v>
      </c>
      <c r="B142" s="39">
        <v>646288298.37</v>
      </c>
      <c r="C142" s="40">
        <v>377972757.29000002</v>
      </c>
      <c r="D142" s="40">
        <v>17452311.559999999</v>
      </c>
      <c r="E142" s="43">
        <v>53907478.299999997</v>
      </c>
      <c r="F142" s="39"/>
      <c r="G142" s="40"/>
      <c r="H142" s="43"/>
      <c r="I142" s="39">
        <f t="shared" si="3"/>
        <v>815735342.75</v>
      </c>
      <c r="J142" s="40">
        <f t="shared" si="4"/>
        <v>461279549.95000005</v>
      </c>
      <c r="K142" s="40">
        <v>174382407.5</v>
      </c>
      <c r="L142" s="43">
        <f t="shared" si="5"/>
        <v>528838200.29999995</v>
      </c>
      <c r="M142" s="40"/>
      <c r="N142" s="159"/>
      <c r="O142" s="159"/>
      <c r="P142" s="159"/>
      <c r="Q142" s="159"/>
      <c r="R142" s="159"/>
      <c r="S142" s="159"/>
      <c r="T142" s="159"/>
      <c r="U142" s="159"/>
      <c r="V142" s="159"/>
      <c r="W142" s="159"/>
      <c r="X142" s="159"/>
    </row>
    <row r="143" spans="1:25" ht="13.5" customHeight="1" x14ac:dyDescent="0.3">
      <c r="A143" s="38">
        <v>42583</v>
      </c>
      <c r="B143" s="39">
        <v>715333485.99000001</v>
      </c>
      <c r="C143" s="40">
        <v>462094185.91000003</v>
      </c>
      <c r="D143" s="40">
        <v>17241118.239999998</v>
      </c>
      <c r="E143" s="43">
        <v>56391138.200000003</v>
      </c>
      <c r="F143" s="39"/>
      <c r="G143" s="40"/>
      <c r="H143" s="43"/>
      <c r="I143" s="39">
        <f t="shared" si="3"/>
        <v>646288298.37</v>
      </c>
      <c r="J143" s="40">
        <f t="shared" si="4"/>
        <v>469716359.11000001</v>
      </c>
      <c r="K143" s="40">
        <v>216396087.56999999</v>
      </c>
      <c r="L143" s="43">
        <f t="shared" si="5"/>
        <v>392968026.82999998</v>
      </c>
      <c r="M143" s="40"/>
      <c r="N143" s="159"/>
      <c r="O143" s="159"/>
      <c r="P143" s="159"/>
      <c r="Q143" s="159"/>
      <c r="R143" s="159"/>
      <c r="S143" s="159"/>
      <c r="T143" s="159"/>
      <c r="U143" s="159"/>
      <c r="V143" s="159"/>
      <c r="W143" s="159"/>
      <c r="X143" s="159"/>
    </row>
    <row r="144" spans="1:25" ht="13.5" customHeight="1" x14ac:dyDescent="0.3">
      <c r="A144" s="38">
        <v>42614</v>
      </c>
      <c r="B144" s="39">
        <v>742967834.48000002</v>
      </c>
      <c r="C144" s="40">
        <v>497930305.67000002</v>
      </c>
      <c r="D144" s="40">
        <v>12466763.17</v>
      </c>
      <c r="E144" s="43">
        <v>62573380</v>
      </c>
      <c r="F144" s="39">
        <v>42357017.969999999</v>
      </c>
      <c r="G144" s="40">
        <v>16022072.91</v>
      </c>
      <c r="H144" s="43">
        <v>2254247.7000000002</v>
      </c>
      <c r="I144" s="39">
        <f t="shared" si="3"/>
        <v>715333485.99000001</v>
      </c>
      <c r="J144" s="40">
        <f t="shared" si="4"/>
        <v>462678986.69</v>
      </c>
      <c r="K144" s="40">
        <v>204823283.12</v>
      </c>
      <c r="L144" s="43">
        <f t="shared" si="5"/>
        <v>457477782.42000002</v>
      </c>
      <c r="M144" s="40"/>
      <c r="N144" s="159"/>
      <c r="O144" s="159"/>
      <c r="P144" s="159"/>
      <c r="Q144" s="159"/>
      <c r="R144" s="159"/>
      <c r="S144" s="159"/>
      <c r="T144" s="159"/>
      <c r="U144" s="159"/>
      <c r="V144" s="159"/>
      <c r="W144" s="159"/>
      <c r="X144" s="159"/>
    </row>
    <row r="145" spans="1:24" ht="13.5" customHeight="1" x14ac:dyDescent="0.3">
      <c r="A145" s="38">
        <v>42644</v>
      </c>
      <c r="B145" s="39">
        <v>751509906.04999995</v>
      </c>
      <c r="C145" s="40">
        <v>509200508.88999999</v>
      </c>
      <c r="D145" s="40">
        <v>16570761.49</v>
      </c>
      <c r="E145" s="43">
        <v>71571133.640000001</v>
      </c>
      <c r="F145" s="39"/>
      <c r="G145" s="40"/>
      <c r="H145" s="43"/>
      <c r="I145" s="39">
        <f t="shared" si="3"/>
        <v>785324852.45000005</v>
      </c>
      <c r="J145" s="40">
        <f t="shared" si="4"/>
        <v>363215298.94999999</v>
      </c>
      <c r="K145" s="40">
        <v>253363703.63</v>
      </c>
      <c r="L145" s="43">
        <f t="shared" si="5"/>
        <v>675473257.13000011</v>
      </c>
      <c r="M145" s="40"/>
      <c r="N145" s="159"/>
      <c r="O145" s="159"/>
      <c r="P145" s="159"/>
      <c r="Q145" s="159"/>
      <c r="R145" s="159"/>
      <c r="S145" s="159"/>
      <c r="T145" s="159"/>
      <c r="U145" s="159"/>
      <c r="V145" s="159"/>
      <c r="W145" s="159"/>
      <c r="X145" s="159"/>
    </row>
    <row r="146" spans="1:24" ht="13.5" customHeight="1" x14ac:dyDescent="0.3">
      <c r="A146" s="38">
        <v>42675</v>
      </c>
      <c r="B146" s="39">
        <v>791683555.79999995</v>
      </c>
      <c r="C146" s="40">
        <v>548252850.13999999</v>
      </c>
      <c r="D146" s="40">
        <v>12703956.48</v>
      </c>
      <c r="E146" s="43">
        <v>73474520.870000005</v>
      </c>
      <c r="F146" s="39"/>
      <c r="G146" s="40"/>
      <c r="H146" s="43"/>
      <c r="I146" s="39">
        <f t="shared" si="3"/>
        <v>751509906.04999995</v>
      </c>
      <c r="J146" s="40">
        <f t="shared" si="4"/>
        <v>471056468.70000005</v>
      </c>
      <c r="K146" s="55">
        <v>224614117.56999999</v>
      </c>
      <c r="L146" s="43">
        <f t="shared" si="5"/>
        <v>505067554.9199999</v>
      </c>
      <c r="M146" s="40"/>
      <c r="N146" s="159"/>
      <c r="O146" s="159"/>
      <c r="P146" s="159"/>
      <c r="Q146" s="159"/>
      <c r="R146" s="159"/>
      <c r="S146" s="159"/>
      <c r="T146" s="159"/>
      <c r="U146" s="159"/>
      <c r="V146" s="159"/>
      <c r="W146" s="159"/>
      <c r="X146" s="159"/>
    </row>
    <row r="147" spans="1:24" ht="13.5" customHeight="1" x14ac:dyDescent="0.3">
      <c r="A147" s="77">
        <v>42705</v>
      </c>
      <c r="B147" s="47">
        <v>821052120.14999998</v>
      </c>
      <c r="C147" s="48">
        <v>578733525.41999996</v>
      </c>
      <c r="D147" s="48">
        <v>19405240.170000002</v>
      </c>
      <c r="E147" s="50">
        <v>70447941.640000001</v>
      </c>
      <c r="F147" s="47">
        <v>54903782.93</v>
      </c>
      <c r="G147" s="48">
        <v>21346987.34</v>
      </c>
      <c r="H147" s="50">
        <v>2401788.4</v>
      </c>
      <c r="I147" s="47">
        <f t="shared" si="3"/>
        <v>791683555.79999995</v>
      </c>
      <c r="J147" s="48">
        <f t="shared" si="4"/>
        <v>490357297.81999999</v>
      </c>
      <c r="K147" s="68">
        <v>253492793.37</v>
      </c>
      <c r="L147" s="50">
        <f t="shared" si="5"/>
        <v>554819051.3499999</v>
      </c>
      <c r="M147" s="40"/>
      <c r="N147" s="159"/>
      <c r="O147" s="159"/>
      <c r="P147" s="159"/>
      <c r="Q147" s="159"/>
      <c r="R147" s="159"/>
      <c r="S147" s="159"/>
      <c r="T147" s="159"/>
      <c r="U147" s="159"/>
      <c r="V147" s="159"/>
      <c r="W147" s="159"/>
      <c r="X147" s="159"/>
    </row>
    <row r="148" spans="1:24" ht="13.5" customHeight="1" x14ac:dyDescent="0.3">
      <c r="A148" s="38">
        <v>42736</v>
      </c>
      <c r="B148" s="39">
        <v>692526889.92999995</v>
      </c>
      <c r="C148" s="40">
        <v>427746020.56999999</v>
      </c>
      <c r="D148" s="40">
        <v>35282754.299999997</v>
      </c>
      <c r="E148" s="43">
        <v>72867490.280000001</v>
      </c>
      <c r="F148" s="39"/>
      <c r="G148" s="40"/>
      <c r="H148" s="43"/>
      <c r="I148" s="61">
        <f t="shared" si="3"/>
        <v>875955903.07999992</v>
      </c>
      <c r="J148" s="62">
        <f t="shared" si="4"/>
        <v>498399939.63999999</v>
      </c>
      <c r="K148" s="40">
        <v>194479991.38</v>
      </c>
      <c r="L148" s="63">
        <f t="shared" si="5"/>
        <v>572035954.81999993</v>
      </c>
      <c r="M148" s="40"/>
      <c r="N148" s="159"/>
      <c r="O148" s="159"/>
      <c r="P148" s="159"/>
      <c r="Q148" s="159"/>
      <c r="R148" s="159"/>
      <c r="S148" s="159"/>
      <c r="T148" s="159"/>
      <c r="U148" s="159"/>
      <c r="V148" s="159"/>
      <c r="W148" s="159"/>
      <c r="X148" s="159"/>
    </row>
    <row r="149" spans="1:24" ht="13.5" customHeight="1" x14ac:dyDescent="0.3">
      <c r="A149" s="38">
        <v>42767</v>
      </c>
      <c r="B149" s="39">
        <v>678057001.88</v>
      </c>
      <c r="C149" s="40">
        <v>480562597.10000002</v>
      </c>
      <c r="D149" s="40">
        <v>11415796.640000001</v>
      </c>
      <c r="E149" s="43">
        <v>76834853.189999998</v>
      </c>
      <c r="F149" s="39"/>
      <c r="G149" s="40"/>
      <c r="H149" s="43"/>
      <c r="I149" s="39">
        <f t="shared" si="3"/>
        <v>692526889.92999995</v>
      </c>
      <c r="J149" s="40">
        <f t="shared" si="4"/>
        <v>539441315.25</v>
      </c>
      <c r="K149" s="40">
        <v>214997815.02000001</v>
      </c>
      <c r="L149" s="43">
        <f t="shared" si="5"/>
        <v>368083389.69999993</v>
      </c>
      <c r="M149" s="40"/>
      <c r="N149" s="159"/>
      <c r="O149" s="159"/>
      <c r="P149" s="159"/>
      <c r="Q149" s="159"/>
      <c r="R149" s="159"/>
      <c r="S149" s="159"/>
      <c r="T149" s="159"/>
      <c r="U149" s="159"/>
      <c r="V149" s="159"/>
      <c r="W149" s="159"/>
      <c r="X149" s="159"/>
    </row>
    <row r="150" spans="1:24" ht="13.5" customHeight="1" x14ac:dyDescent="0.3">
      <c r="A150" s="38">
        <v>42795</v>
      </c>
      <c r="B150" s="39">
        <v>833697993.54999995</v>
      </c>
      <c r="C150" s="40">
        <v>570666207.87</v>
      </c>
      <c r="D150" s="40">
        <v>13329073.529999999</v>
      </c>
      <c r="E150" s="43">
        <v>93973590.519999996</v>
      </c>
      <c r="F150" s="39">
        <v>39942585.590000004</v>
      </c>
      <c r="G150" s="40">
        <v>14654060.23</v>
      </c>
      <c r="H150" s="43">
        <v>2100564.98</v>
      </c>
      <c r="I150" s="39">
        <f t="shared" si="3"/>
        <v>678057001.88</v>
      </c>
      <c r="J150" s="40">
        <f t="shared" si="4"/>
        <v>545870319.75999999</v>
      </c>
      <c r="K150" s="40">
        <v>250758812.5</v>
      </c>
      <c r="L150" s="43">
        <f t="shared" si="5"/>
        <v>382945494.62</v>
      </c>
      <c r="M150" s="40"/>
      <c r="N150" s="159"/>
      <c r="O150" s="159"/>
      <c r="P150" s="159"/>
      <c r="Q150" s="159"/>
      <c r="R150" s="159"/>
      <c r="S150" s="159"/>
      <c r="T150" s="159"/>
      <c r="U150" s="159"/>
      <c r="V150" s="159"/>
      <c r="W150" s="159"/>
      <c r="X150" s="159"/>
    </row>
    <row r="151" spans="1:24" ht="13.5" customHeight="1" x14ac:dyDescent="0.3">
      <c r="A151" s="38">
        <v>42826</v>
      </c>
      <c r="B151" s="39">
        <v>722292578.25999999</v>
      </c>
      <c r="C151" s="40">
        <v>499644727.31999999</v>
      </c>
      <c r="D151" s="40">
        <v>12732789.550000001</v>
      </c>
      <c r="E151" s="43">
        <v>83774524.670000002</v>
      </c>
      <c r="F151" s="39"/>
      <c r="G151" s="40"/>
      <c r="H151" s="43"/>
      <c r="I151" s="39">
        <f t="shared" si="3"/>
        <v>873640579.13999999</v>
      </c>
      <c r="J151" s="40">
        <f t="shared" si="4"/>
        <v>420297586.83999997</v>
      </c>
      <c r="K151" s="40">
        <v>222432937.30000001</v>
      </c>
      <c r="L151" s="43">
        <f t="shared" si="5"/>
        <v>675775929.60000002</v>
      </c>
      <c r="M151" s="40"/>
      <c r="N151" s="159"/>
      <c r="O151" s="159"/>
      <c r="P151" s="159"/>
      <c r="Q151" s="159"/>
      <c r="R151" s="159"/>
      <c r="S151" s="159"/>
      <c r="T151" s="159"/>
      <c r="U151" s="159"/>
      <c r="V151" s="159"/>
      <c r="W151" s="159"/>
      <c r="X151" s="159"/>
    </row>
    <row r="152" spans="1:24" ht="13.5" customHeight="1" x14ac:dyDescent="0.3">
      <c r="A152" s="38">
        <v>42856</v>
      </c>
      <c r="B152" s="39">
        <v>805145690.00999999</v>
      </c>
      <c r="C152" s="40">
        <v>528284161.67000002</v>
      </c>
      <c r="D152" s="40">
        <v>11066352.460000001</v>
      </c>
      <c r="E152" s="43">
        <v>94342672.560000002</v>
      </c>
      <c r="F152" s="39"/>
      <c r="G152" s="40"/>
      <c r="H152" s="43"/>
      <c r="I152" s="39">
        <f>B151+F151</f>
        <v>722292578.25999999</v>
      </c>
      <c r="J152" s="40">
        <f>C149-E149-D150+G147-H150+E150</f>
        <v>503618683.25999999</v>
      </c>
      <c r="K152" s="40">
        <v>230557925.72</v>
      </c>
      <c r="L152" s="43">
        <f>I152-J152+K152</f>
        <v>449231820.72000003</v>
      </c>
      <c r="M152" s="40"/>
      <c r="N152" s="159"/>
      <c r="O152" s="159"/>
      <c r="P152" s="159"/>
      <c r="Q152" s="159"/>
      <c r="R152" s="159"/>
      <c r="S152" s="159"/>
      <c r="T152" s="159"/>
      <c r="U152" s="159"/>
      <c r="V152" s="159"/>
      <c r="W152" s="159"/>
      <c r="X152" s="159"/>
    </row>
    <row r="153" spans="1:24" ht="13.5" customHeight="1" x14ac:dyDescent="0.3">
      <c r="A153" s="38">
        <v>42887</v>
      </c>
      <c r="B153" s="39">
        <v>833668070.27999997</v>
      </c>
      <c r="C153" s="40">
        <v>505460711.10000002</v>
      </c>
      <c r="D153" s="40">
        <v>12428406.99</v>
      </c>
      <c r="E153" s="43">
        <v>88953209.579999998</v>
      </c>
      <c r="F153" s="39">
        <v>45468766.009999998</v>
      </c>
      <c r="G153" s="40">
        <v>18096971.370000001</v>
      </c>
      <c r="H153" s="43">
        <v>1985238.51</v>
      </c>
      <c r="I153" s="39">
        <f t="shared" si="3"/>
        <v>805145690.00999999</v>
      </c>
      <c r="J153" s="40">
        <f t="shared" si="4"/>
        <v>547734352.47000003</v>
      </c>
      <c r="K153" s="40">
        <v>210148896.38</v>
      </c>
      <c r="L153" s="43">
        <f t="shared" si="5"/>
        <v>467560233.91999996</v>
      </c>
      <c r="M153" s="40"/>
      <c r="N153" s="159"/>
      <c r="O153" s="159"/>
      <c r="P153" s="159"/>
      <c r="Q153" s="159"/>
      <c r="R153" s="159"/>
      <c r="S153" s="159"/>
      <c r="T153" s="159"/>
      <c r="U153" s="159"/>
      <c r="V153" s="159"/>
      <c r="W153" s="159"/>
      <c r="X153" s="159"/>
    </row>
    <row r="154" spans="1:24" ht="13.5" customHeight="1" x14ac:dyDescent="0.3">
      <c r="A154" s="38">
        <v>42917</v>
      </c>
      <c r="B154" s="39">
        <v>725165940.28999996</v>
      </c>
      <c r="C154" s="40">
        <v>424803736.79000002</v>
      </c>
      <c r="D154" s="40">
        <v>13132777.01</v>
      </c>
      <c r="E154" s="43">
        <v>68118729.209999993</v>
      </c>
      <c r="F154" s="39"/>
      <c r="G154" s="40"/>
      <c r="H154" s="43"/>
      <c r="I154" s="39">
        <f t="shared" si="3"/>
        <v>879136836.28999996</v>
      </c>
      <c r="J154" s="40">
        <f t="shared" si="4"/>
        <v>499146522.75</v>
      </c>
      <c r="K154" s="40">
        <v>196148774.33000001</v>
      </c>
      <c r="L154" s="43">
        <f t="shared" si="5"/>
        <v>576139087.87</v>
      </c>
      <c r="M154" s="40"/>
      <c r="N154" s="159"/>
      <c r="O154" s="159"/>
      <c r="P154" s="159"/>
      <c r="Q154" s="159"/>
      <c r="R154" s="159"/>
      <c r="S154" s="159"/>
      <c r="T154" s="159"/>
      <c r="U154" s="159"/>
      <c r="V154" s="159"/>
      <c r="W154" s="159"/>
      <c r="X154" s="159"/>
    </row>
    <row r="155" spans="1:24" ht="13.5" customHeight="1" x14ac:dyDescent="0.3">
      <c r="A155" s="38">
        <v>42948</v>
      </c>
      <c r="B155" s="39">
        <v>775705541.10000002</v>
      </c>
      <c r="C155" s="40">
        <v>476788667.30000001</v>
      </c>
      <c r="D155" s="40">
        <v>16749519.52</v>
      </c>
      <c r="E155" s="43">
        <v>65977450.969999999</v>
      </c>
      <c r="F155" s="39"/>
      <c r="G155" s="40"/>
      <c r="H155" s="43"/>
      <c r="I155" s="39">
        <f t="shared" si="3"/>
        <v>725165940.28999996</v>
      </c>
      <c r="J155" s="40">
        <f t="shared" si="4"/>
        <v>523135113.42000002</v>
      </c>
      <c r="K155" s="40">
        <v>220123416.13</v>
      </c>
      <c r="L155" s="43">
        <f t="shared" si="5"/>
        <v>422154242.99999994</v>
      </c>
      <c r="M155" s="40"/>
      <c r="N155" s="159"/>
      <c r="O155" s="159"/>
      <c r="P155" s="159"/>
      <c r="Q155" s="159"/>
      <c r="R155" s="159"/>
      <c r="S155" s="159"/>
      <c r="T155" s="159"/>
      <c r="U155" s="159"/>
      <c r="V155" s="159"/>
      <c r="W155" s="159"/>
      <c r="X155" s="159"/>
    </row>
    <row r="156" spans="1:24" ht="13.5" customHeight="1" x14ac:dyDescent="0.3">
      <c r="A156" s="38">
        <v>42979</v>
      </c>
      <c r="B156" s="39">
        <v>785296564.47000003</v>
      </c>
      <c r="C156" s="40">
        <v>512106228.42000002</v>
      </c>
      <c r="D156" s="40">
        <v>14682718.74</v>
      </c>
      <c r="E156" s="43">
        <v>79043959.530000001</v>
      </c>
      <c r="F156" s="39">
        <v>40560786.009999998</v>
      </c>
      <c r="G156" s="40">
        <v>14971669.710000001</v>
      </c>
      <c r="H156" s="43">
        <v>2061706.97</v>
      </c>
      <c r="I156" s="39">
        <f t="shared" si="3"/>
        <v>775705541.10000002</v>
      </c>
      <c r="J156" s="40">
        <f t="shared" si="4"/>
        <v>471493453.72000003</v>
      </c>
      <c r="K156" s="40">
        <v>224019708.21000001</v>
      </c>
      <c r="L156" s="43">
        <f t="shared" si="5"/>
        <v>528231795.59000003</v>
      </c>
      <c r="M156" s="40"/>
      <c r="N156" s="159"/>
      <c r="O156" s="159"/>
      <c r="P156" s="159"/>
      <c r="Q156" s="159"/>
      <c r="R156" s="159"/>
      <c r="S156" s="159"/>
      <c r="T156" s="159"/>
      <c r="U156" s="159"/>
      <c r="V156" s="159"/>
      <c r="W156" s="159"/>
      <c r="X156" s="159"/>
    </row>
    <row r="157" spans="1:24" ht="13.5" customHeight="1" x14ac:dyDescent="0.3">
      <c r="A157" s="38">
        <v>43009</v>
      </c>
      <c r="B157" s="39">
        <v>849152231.54999995</v>
      </c>
      <c r="C157" s="40">
        <v>539826233.37</v>
      </c>
      <c r="D157" s="40">
        <v>14921681.289999999</v>
      </c>
      <c r="E157" s="43">
        <v>64783572.93</v>
      </c>
      <c r="F157" s="39"/>
      <c r="G157" s="40"/>
      <c r="H157" s="43"/>
      <c r="I157" s="39">
        <f t="shared" si="3"/>
        <v>825857350.48000002</v>
      </c>
      <c r="J157" s="40">
        <f t="shared" si="4"/>
        <v>405912939.03000009</v>
      </c>
      <c r="K157" s="40">
        <v>256838963.91999999</v>
      </c>
      <c r="L157" s="43">
        <f t="shared" si="5"/>
        <v>676783375.36999989</v>
      </c>
      <c r="M157" s="40"/>
      <c r="N157" s="159"/>
      <c r="O157" s="159"/>
      <c r="P157" s="159"/>
      <c r="Q157" s="159"/>
      <c r="R157" s="159"/>
      <c r="S157" s="159"/>
      <c r="T157" s="159"/>
      <c r="U157" s="159"/>
      <c r="V157" s="159"/>
      <c r="W157" s="159"/>
      <c r="X157" s="159"/>
    </row>
    <row r="158" spans="1:24" ht="13.5" customHeight="1" x14ac:dyDescent="0.3">
      <c r="A158" s="38">
        <v>43040</v>
      </c>
      <c r="B158" s="39">
        <v>866348695.39999998</v>
      </c>
      <c r="C158" s="40">
        <v>578696649.88999999</v>
      </c>
      <c r="D158" s="40">
        <v>16970046.289999999</v>
      </c>
      <c r="E158" s="43">
        <v>82238390.439999998</v>
      </c>
      <c r="F158" s="39"/>
      <c r="G158" s="40"/>
      <c r="H158" s="43"/>
      <c r="I158" s="39">
        <f t="shared" si="3"/>
        <v>849152231.54999995</v>
      </c>
      <c r="J158" s="40">
        <f t="shared" si="4"/>
        <v>491207721.51999998</v>
      </c>
      <c r="K158" s="40">
        <v>217112414.30000001</v>
      </c>
      <c r="L158" s="43">
        <f t="shared" si="5"/>
        <v>575056924.32999992</v>
      </c>
      <c r="M158" s="40"/>
      <c r="N158" s="159"/>
      <c r="O158" s="159"/>
      <c r="P158" s="159"/>
      <c r="Q158" s="159"/>
      <c r="R158" s="159"/>
      <c r="S158" s="159"/>
      <c r="T158" s="159"/>
      <c r="U158" s="159"/>
      <c r="V158" s="159"/>
      <c r="W158" s="159"/>
      <c r="X158" s="159"/>
    </row>
    <row r="159" spans="1:24" ht="13.5" customHeight="1" x14ac:dyDescent="0.3">
      <c r="A159" s="77">
        <v>43070</v>
      </c>
      <c r="B159" s="47">
        <v>914802654.83000004</v>
      </c>
      <c r="C159" s="48">
        <v>606867798.78999996</v>
      </c>
      <c r="D159" s="48">
        <v>19133633.77</v>
      </c>
      <c r="E159" s="50">
        <v>78630085.480000004</v>
      </c>
      <c r="F159" s="47">
        <v>53185747.289999999</v>
      </c>
      <c r="G159" s="48">
        <v>17987129.600000001</v>
      </c>
      <c r="H159" s="50">
        <v>2240347.12</v>
      </c>
      <c r="I159" s="47">
        <f>B158+F158</f>
        <v>866348695.39999998</v>
      </c>
      <c r="J159" s="48">
        <f>C156-E156-D157+G154-H157+E157</f>
        <v>482924160.52999997</v>
      </c>
      <c r="K159" s="48">
        <v>240215088.59999999</v>
      </c>
      <c r="L159" s="50">
        <f>I159-J159+K159</f>
        <v>623639623.47000003</v>
      </c>
      <c r="M159" s="40"/>
      <c r="N159" s="159"/>
      <c r="O159" s="159"/>
      <c r="P159" s="159"/>
      <c r="Q159" s="159"/>
      <c r="R159" s="159"/>
      <c r="S159" s="159"/>
      <c r="T159" s="159"/>
      <c r="U159" s="159"/>
      <c r="V159" s="159"/>
      <c r="W159" s="159"/>
      <c r="X159" s="159"/>
    </row>
    <row r="160" spans="1:24" ht="13.5" customHeight="1" x14ac:dyDescent="0.3">
      <c r="A160" s="38">
        <v>43101</v>
      </c>
      <c r="B160" s="39">
        <v>740025268.49000001</v>
      </c>
      <c r="C160" s="40">
        <v>449928158.10000002</v>
      </c>
      <c r="D160" s="40">
        <v>43788062.020000003</v>
      </c>
      <c r="E160" s="40">
        <v>95114295.849999994</v>
      </c>
      <c r="F160" s="58"/>
      <c r="G160" s="55"/>
      <c r="H160" s="55"/>
      <c r="I160" s="39">
        <f>B159+F159</f>
        <v>967988402.12</v>
      </c>
      <c r="J160" s="40">
        <f>C157-E157-D158+G155-H158+E158</f>
        <v>540311004.58999991</v>
      </c>
      <c r="K160" s="40">
        <v>187058214.40000001</v>
      </c>
      <c r="L160" s="43">
        <f>I160-J160+K160</f>
        <v>614735611.93000007</v>
      </c>
      <c r="M160" s="40"/>
      <c r="N160" s="159"/>
      <c r="O160" s="159"/>
      <c r="P160" s="159"/>
      <c r="Q160" s="159"/>
      <c r="R160" s="159"/>
      <c r="S160" s="159"/>
      <c r="T160" s="159"/>
      <c r="U160" s="159"/>
      <c r="V160" s="159"/>
      <c r="W160" s="159"/>
      <c r="X160" s="159"/>
    </row>
    <row r="161" spans="1:24" ht="13.5" customHeight="1" x14ac:dyDescent="0.3">
      <c r="A161" s="38">
        <v>43132</v>
      </c>
      <c r="B161" s="39">
        <v>713950507.25999999</v>
      </c>
      <c r="C161" s="40">
        <v>490088265.38</v>
      </c>
      <c r="D161" s="40">
        <v>11329056.84</v>
      </c>
      <c r="E161" s="40">
        <v>81662837.319999993</v>
      </c>
      <c r="F161" s="54"/>
      <c r="G161" s="55"/>
      <c r="H161" s="55"/>
      <c r="I161" s="39">
        <f t="shared" ref="I161" si="6">B160+F160</f>
        <v>740025268.49000001</v>
      </c>
      <c r="J161" s="40">
        <f>C158-E158-D159+G156-H159+E159</f>
        <v>568686033.75</v>
      </c>
      <c r="K161" s="40">
        <v>218225947.46000001</v>
      </c>
      <c r="L161" s="43">
        <f t="shared" ref="L161:L224" si="7">I161-J161+K161</f>
        <v>389565182.20000005</v>
      </c>
      <c r="M161" s="40"/>
      <c r="N161" s="159"/>
      <c r="O161" s="159"/>
      <c r="P161" s="159"/>
      <c r="Q161" s="159"/>
      <c r="R161" s="159"/>
      <c r="S161" s="159"/>
      <c r="T161" s="159"/>
      <c r="U161" s="159"/>
      <c r="V161" s="159"/>
      <c r="W161" s="159"/>
      <c r="X161" s="159"/>
    </row>
    <row r="162" spans="1:24" ht="13.5" customHeight="1" x14ac:dyDescent="0.3">
      <c r="A162" s="38">
        <v>43160</v>
      </c>
      <c r="B162" s="39">
        <v>822352255.61000001</v>
      </c>
      <c r="C162" s="40">
        <v>518027906.25999999</v>
      </c>
      <c r="D162" s="40">
        <v>13115060.050000001</v>
      </c>
      <c r="E162" s="40">
        <v>66610565.909999996</v>
      </c>
      <c r="F162" s="54">
        <v>36526117.619999997</v>
      </c>
      <c r="G162" s="55">
        <v>14419672.09</v>
      </c>
      <c r="H162" s="55">
        <v>1918749.44</v>
      </c>
      <c r="I162" s="39">
        <f>B161+F161</f>
        <v>713950507.25999999</v>
      </c>
      <c r="J162" s="40">
        <f>C159-E159-D160+G157-H160+E160</f>
        <v>579563947.13999999</v>
      </c>
      <c r="K162" s="40">
        <v>213232342.37</v>
      </c>
      <c r="L162" s="43">
        <f t="shared" si="7"/>
        <v>347618902.49000001</v>
      </c>
      <c r="M162" s="40"/>
      <c r="N162" s="159"/>
      <c r="O162" s="159"/>
      <c r="P162" s="159"/>
      <c r="Q162" s="159"/>
      <c r="R162" s="159"/>
      <c r="S162" s="159"/>
      <c r="T162" s="159"/>
      <c r="U162" s="159"/>
      <c r="V162" s="159"/>
      <c r="W162" s="159"/>
      <c r="X162" s="159"/>
    </row>
    <row r="163" spans="1:24" ht="13.5" customHeight="1" x14ac:dyDescent="0.3">
      <c r="A163" s="38">
        <v>43191</v>
      </c>
      <c r="B163" s="39">
        <v>816955509.83000004</v>
      </c>
      <c r="C163" s="40">
        <v>499298066.97000003</v>
      </c>
      <c r="D163" s="40">
        <v>12588824.09</v>
      </c>
      <c r="E163" s="40">
        <v>87473169.150000006</v>
      </c>
      <c r="F163" s="51"/>
      <c r="G163" s="42"/>
      <c r="H163" s="42"/>
      <c r="I163" s="39">
        <f t="shared" ref="I163:I226" si="8">B162+F162</f>
        <v>858878373.23000002</v>
      </c>
      <c r="J163" s="40">
        <f t="shared" ref="J163:J226" si="9">C160-E160-D161+G158-H161+E161</f>
        <v>425147642.73000002</v>
      </c>
      <c r="K163" s="40">
        <v>200463143.15000001</v>
      </c>
      <c r="L163" s="43">
        <f t="shared" si="7"/>
        <v>634193873.64999998</v>
      </c>
      <c r="M163" s="40"/>
      <c r="N163" s="159"/>
      <c r="O163" s="159"/>
      <c r="P163" s="159"/>
      <c r="Q163" s="159"/>
      <c r="R163" s="159"/>
      <c r="S163" s="159"/>
      <c r="T163" s="159"/>
      <c r="U163" s="159"/>
      <c r="V163" s="159"/>
      <c r="W163" s="159"/>
      <c r="X163" s="159"/>
    </row>
    <row r="164" spans="1:24" ht="13.5" customHeight="1" x14ac:dyDescent="0.3">
      <c r="A164" s="38">
        <v>43221</v>
      </c>
      <c r="B164" s="39">
        <v>851725863.38999999</v>
      </c>
      <c r="C164" s="40">
        <v>515671057.04000002</v>
      </c>
      <c r="D164" s="40">
        <v>14335173.699999999</v>
      </c>
      <c r="E164" s="40">
        <v>93304159.760000005</v>
      </c>
      <c r="F164" s="51"/>
      <c r="G164" s="45"/>
      <c r="H164" s="45"/>
      <c r="I164" s="39">
        <f t="shared" si="8"/>
        <v>816955509.83000004</v>
      </c>
      <c r="J164" s="40">
        <f t="shared" si="9"/>
        <v>477989314.08000004</v>
      </c>
      <c r="K164" s="40">
        <v>208688769.18000001</v>
      </c>
      <c r="L164" s="43">
        <f t="shared" si="7"/>
        <v>547654964.93000007</v>
      </c>
      <c r="M164" s="40"/>
      <c r="N164" s="159"/>
      <c r="O164" s="159"/>
      <c r="P164" s="159"/>
      <c r="Q164" s="159"/>
      <c r="R164" s="159"/>
      <c r="S164" s="159"/>
      <c r="T164" s="159"/>
      <c r="U164" s="159"/>
      <c r="V164" s="159"/>
      <c r="W164" s="159"/>
      <c r="X164" s="159"/>
    </row>
    <row r="165" spans="1:24" ht="13.5" customHeight="1" x14ac:dyDescent="0.3">
      <c r="A165" s="38">
        <v>43252</v>
      </c>
      <c r="B165" s="39">
        <v>876838997.23000002</v>
      </c>
      <c r="C165" s="40">
        <v>543752190.19000006</v>
      </c>
      <c r="D165" s="40">
        <v>13145023.42</v>
      </c>
      <c r="E165" s="40">
        <v>101767193.2</v>
      </c>
      <c r="F165" s="54">
        <v>40850888.850000001</v>
      </c>
      <c r="G165" s="55">
        <v>15287147.109999999</v>
      </c>
      <c r="H165" s="55">
        <v>1887617.68</v>
      </c>
      <c r="I165" s="39">
        <f t="shared" si="8"/>
        <v>851725863.38999999</v>
      </c>
      <c r="J165" s="40">
        <f t="shared" si="9"/>
        <v>526301685.41000009</v>
      </c>
      <c r="K165" s="40">
        <v>210130443.56</v>
      </c>
      <c r="L165" s="43">
        <f t="shared" si="7"/>
        <v>535554621.5399999</v>
      </c>
      <c r="M165" s="40"/>
      <c r="N165" s="159"/>
      <c r="O165" s="159"/>
      <c r="P165" s="159"/>
      <c r="Q165" s="159"/>
      <c r="R165" s="159"/>
      <c r="S165" s="159"/>
      <c r="T165" s="159"/>
      <c r="U165" s="159"/>
      <c r="V165" s="159"/>
      <c r="W165" s="159"/>
      <c r="X165" s="159"/>
    </row>
    <row r="166" spans="1:24" ht="13.5" customHeight="1" x14ac:dyDescent="0.3">
      <c r="A166" s="38">
        <v>43282</v>
      </c>
      <c r="B166" s="39">
        <v>774077516.28999996</v>
      </c>
      <c r="C166" s="40">
        <v>477535218.69</v>
      </c>
      <c r="D166" s="40">
        <v>14277554.92</v>
      </c>
      <c r="E166" s="40">
        <v>87607666.920000002</v>
      </c>
      <c r="F166" s="54"/>
      <c r="G166" s="55"/>
      <c r="H166" s="55"/>
      <c r="I166" s="39">
        <f t="shared" si="8"/>
        <v>917689886.08000004</v>
      </c>
      <c r="J166" s="40">
        <f t="shared" si="9"/>
        <v>490793883.88000005</v>
      </c>
      <c r="K166" s="40">
        <v>225626138.81</v>
      </c>
      <c r="L166" s="43">
        <f t="shared" si="7"/>
        <v>652522141.00999999</v>
      </c>
      <c r="M166" s="40"/>
      <c r="N166" s="159"/>
      <c r="O166" s="159"/>
      <c r="P166" s="159"/>
      <c r="Q166" s="159"/>
      <c r="R166" s="159"/>
      <c r="S166" s="159"/>
      <c r="T166" s="159"/>
      <c r="U166" s="159"/>
      <c r="V166" s="159"/>
      <c r="W166" s="159"/>
      <c r="X166" s="159"/>
    </row>
    <row r="167" spans="1:24" ht="13.5" customHeight="1" x14ac:dyDescent="0.3">
      <c r="A167" s="38">
        <v>43313</v>
      </c>
      <c r="B167" s="39">
        <v>827430121.12</v>
      </c>
      <c r="C167" s="40">
        <v>525285294.44999999</v>
      </c>
      <c r="D167" s="40">
        <v>18858103.5</v>
      </c>
      <c r="E167" s="40">
        <v>82047644.510000005</v>
      </c>
      <c r="F167" s="54"/>
      <c r="G167" s="55"/>
      <c r="H167" s="55"/>
      <c r="I167" s="39">
        <f t="shared" si="8"/>
        <v>774077516.28999996</v>
      </c>
      <c r="J167" s="40">
        <f t="shared" si="9"/>
        <v>523521121.46999997</v>
      </c>
      <c r="K167" s="40">
        <v>215217478.06</v>
      </c>
      <c r="L167" s="43">
        <f t="shared" si="7"/>
        <v>465773872.88</v>
      </c>
      <c r="M167" s="40"/>
      <c r="N167" s="159"/>
      <c r="O167" s="159"/>
      <c r="P167" s="159"/>
      <c r="Q167" s="159"/>
      <c r="R167" s="159"/>
      <c r="S167" s="159"/>
      <c r="T167" s="159"/>
      <c r="U167" s="159"/>
      <c r="V167" s="159"/>
      <c r="W167" s="159"/>
      <c r="X167" s="159"/>
    </row>
    <row r="168" spans="1:24" ht="13.5" customHeight="1" x14ac:dyDescent="0.3">
      <c r="A168" s="38">
        <v>43344</v>
      </c>
      <c r="B168" s="39">
        <v>846328391.73000002</v>
      </c>
      <c r="C168" s="40">
        <v>534589210.75</v>
      </c>
      <c r="D168" s="40">
        <v>14195821.74</v>
      </c>
      <c r="E168" s="40">
        <v>89774519.159999996</v>
      </c>
      <c r="F168" s="54">
        <v>37369822.030000001</v>
      </c>
      <c r="G168" s="55">
        <v>13614762.609999999</v>
      </c>
      <c r="H168" s="55">
        <v>1912712.96</v>
      </c>
      <c r="I168" s="39">
        <f t="shared" si="8"/>
        <v>827430121.12</v>
      </c>
      <c r="J168" s="40">
        <f t="shared" si="9"/>
        <v>515315108.99000007</v>
      </c>
      <c r="K168" s="40">
        <v>219632240.13</v>
      </c>
      <c r="L168" s="43">
        <f t="shared" si="7"/>
        <v>531747252.25999993</v>
      </c>
      <c r="M168" s="40"/>
      <c r="N168" s="159"/>
      <c r="O168" s="159"/>
      <c r="P168" s="159"/>
      <c r="Q168" s="159"/>
      <c r="R168" s="159"/>
      <c r="S168" s="159"/>
      <c r="T168" s="159"/>
      <c r="U168" s="159"/>
      <c r="V168" s="159"/>
      <c r="W168" s="159"/>
      <c r="X168" s="159"/>
    </row>
    <row r="169" spans="1:24" ht="13.5" customHeight="1" x14ac:dyDescent="0.3">
      <c r="A169" s="38">
        <v>43374</v>
      </c>
      <c r="B169" s="39">
        <v>918400595.80999994</v>
      </c>
      <c r="C169" s="40">
        <v>616775900.94000006</v>
      </c>
      <c r="D169" s="40">
        <v>14348806.060000001</v>
      </c>
      <c r="E169" s="40">
        <v>103120474.19</v>
      </c>
      <c r="F169" s="51"/>
      <c r="G169" s="42"/>
      <c r="H169" s="42"/>
      <c r="I169" s="39">
        <f t="shared" si="8"/>
        <v>883698213.75999999</v>
      </c>
      <c r="J169" s="40">
        <f t="shared" si="9"/>
        <v>453117092.77999997</v>
      </c>
      <c r="K169" s="40">
        <v>266923738.06</v>
      </c>
      <c r="L169" s="43">
        <f t="shared" si="7"/>
        <v>697504859.03999996</v>
      </c>
      <c r="M169" s="40"/>
      <c r="N169" s="159"/>
      <c r="O169" s="159"/>
      <c r="P169" s="159"/>
      <c r="Q169" s="159"/>
      <c r="R169" s="159"/>
      <c r="S169" s="159"/>
      <c r="T169" s="159"/>
      <c r="U169" s="159"/>
      <c r="V169" s="159"/>
      <c r="W169" s="159"/>
      <c r="X169" s="159"/>
    </row>
    <row r="170" spans="1:24" ht="13.5" customHeight="1" x14ac:dyDescent="0.3">
      <c r="A170" s="38">
        <v>43405</v>
      </c>
      <c r="B170" s="39">
        <v>919513956.25999999</v>
      </c>
      <c r="C170" s="40">
        <v>632403288.09000003</v>
      </c>
      <c r="D170" s="40">
        <v>18262063.539999999</v>
      </c>
      <c r="E170" s="40">
        <v>98128883.390000001</v>
      </c>
      <c r="F170" s="51"/>
      <c r="G170" s="45"/>
      <c r="H170" s="45"/>
      <c r="I170" s="39">
        <f t="shared" si="8"/>
        <v>918400595.80999994</v>
      </c>
      <c r="J170" s="40">
        <f t="shared" si="9"/>
        <v>532190781.50999999</v>
      </c>
      <c r="K170" s="40">
        <v>276196490.63999999</v>
      </c>
      <c r="L170" s="43">
        <f t="shared" si="7"/>
        <v>662406304.93999994</v>
      </c>
      <c r="M170" s="40"/>
      <c r="N170" s="159"/>
      <c r="O170" s="159"/>
      <c r="P170" s="159"/>
      <c r="Q170" s="159"/>
      <c r="R170" s="159"/>
      <c r="S170" s="159"/>
      <c r="T170" s="159"/>
      <c r="U170" s="159"/>
      <c r="V170" s="159"/>
      <c r="W170" s="159"/>
      <c r="X170" s="159"/>
    </row>
    <row r="171" spans="1:24" ht="13.5" customHeight="1" x14ac:dyDescent="0.3">
      <c r="A171" s="77">
        <v>43435</v>
      </c>
      <c r="B171" s="47">
        <v>934123938.46000004</v>
      </c>
      <c r="C171" s="48">
        <v>643763573.75999999</v>
      </c>
      <c r="D171" s="48">
        <v>17496553.280000001</v>
      </c>
      <c r="E171" s="50">
        <v>85341594.129999995</v>
      </c>
      <c r="F171" s="67">
        <v>44684371.170000002</v>
      </c>
      <c r="G171" s="68">
        <v>16788214.280000001</v>
      </c>
      <c r="H171" s="69">
        <v>1856021.73</v>
      </c>
      <c r="I171" s="47">
        <f t="shared" si="8"/>
        <v>919513956.25999999</v>
      </c>
      <c r="J171" s="48">
        <f t="shared" si="9"/>
        <v>533586359.72000003</v>
      </c>
      <c r="K171" s="48">
        <v>231697949.56</v>
      </c>
      <c r="L171" s="50">
        <f t="shared" si="7"/>
        <v>617625546.0999999</v>
      </c>
      <c r="M171" s="40"/>
      <c r="N171" s="159"/>
      <c r="O171" s="159"/>
      <c r="P171" s="159"/>
      <c r="Q171" s="159"/>
      <c r="R171" s="159"/>
      <c r="S171" s="159"/>
      <c r="T171" s="159"/>
      <c r="U171" s="159"/>
      <c r="V171" s="159"/>
      <c r="W171" s="159"/>
      <c r="X171" s="159"/>
    </row>
    <row r="172" spans="1:24" ht="13.5" customHeight="1" x14ac:dyDescent="0.3">
      <c r="A172" s="38">
        <v>43466</v>
      </c>
      <c r="B172" s="39">
        <v>803248881.09000003</v>
      </c>
      <c r="C172" s="40">
        <v>497687059.44</v>
      </c>
      <c r="D172" s="40">
        <v>40626269.090000004</v>
      </c>
      <c r="E172" s="40">
        <v>96202606.379999995</v>
      </c>
      <c r="F172" s="54"/>
      <c r="G172" s="55"/>
      <c r="H172" s="55"/>
      <c r="I172" s="39">
        <f t="shared" si="8"/>
        <v>978808309.63</v>
      </c>
      <c r="J172" s="40">
        <f t="shared" si="9"/>
        <v>593522246.60000002</v>
      </c>
      <c r="K172" s="40">
        <v>213066714.41</v>
      </c>
      <c r="L172" s="43">
        <f t="shared" si="7"/>
        <v>598352777.43999994</v>
      </c>
      <c r="M172" s="40"/>
      <c r="N172" s="159"/>
      <c r="O172" s="159"/>
      <c r="P172" s="159"/>
      <c r="Q172" s="159"/>
      <c r="R172" s="159"/>
      <c r="S172" s="159"/>
      <c r="T172" s="159"/>
      <c r="U172" s="159"/>
      <c r="V172" s="159"/>
      <c r="W172" s="159"/>
      <c r="X172" s="159"/>
    </row>
    <row r="173" spans="1:24" ht="13.5" customHeight="1" x14ac:dyDescent="0.3">
      <c r="A173" s="38">
        <v>43497</v>
      </c>
      <c r="B173" s="39">
        <v>792966415.29000008</v>
      </c>
      <c r="C173" s="40">
        <v>530133369.23000002</v>
      </c>
      <c r="D173" s="40">
        <v>12261561.09</v>
      </c>
      <c r="E173" s="40">
        <v>93563934.299999997</v>
      </c>
      <c r="F173" s="54"/>
      <c r="G173" s="55"/>
      <c r="H173" s="55"/>
      <c r="I173" s="39">
        <f t="shared" si="8"/>
        <v>803248881.09000003</v>
      </c>
      <c r="J173" s="40">
        <f t="shared" si="9"/>
        <v>613878186.43000007</v>
      </c>
      <c r="K173" s="40">
        <v>218270556.49000001</v>
      </c>
      <c r="L173" s="43">
        <f t="shared" si="7"/>
        <v>407641251.14999998</v>
      </c>
      <c r="M173" s="40"/>
      <c r="N173" s="159"/>
      <c r="O173" s="159"/>
      <c r="P173" s="159"/>
      <c r="Q173" s="159"/>
      <c r="R173" s="159"/>
      <c r="S173" s="159"/>
      <c r="T173" s="159"/>
      <c r="U173" s="159"/>
      <c r="V173" s="159"/>
      <c r="W173" s="159"/>
      <c r="X173" s="159"/>
    </row>
    <row r="174" spans="1:24" ht="13.5" customHeight="1" x14ac:dyDescent="0.3">
      <c r="A174" s="38">
        <v>43525</v>
      </c>
      <c r="B174" s="39">
        <v>887435134.69000006</v>
      </c>
      <c r="C174" s="40">
        <v>570062140.77999997</v>
      </c>
      <c r="D174" s="40">
        <v>19711521.09</v>
      </c>
      <c r="E174" s="40">
        <v>103231383.41</v>
      </c>
      <c r="F174" s="54">
        <v>30397513.360000003</v>
      </c>
      <c r="G174" s="55">
        <v>12443718.560000001</v>
      </c>
      <c r="H174" s="55">
        <v>1687377.9500000002</v>
      </c>
      <c r="I174" s="39">
        <f t="shared" si="8"/>
        <v>792966415.29000008</v>
      </c>
      <c r="J174" s="40">
        <f t="shared" si="9"/>
        <v>613998316.91999996</v>
      </c>
      <c r="K174" s="40">
        <v>233841791.22999999</v>
      </c>
      <c r="L174" s="43">
        <f t="shared" si="7"/>
        <v>412809889.60000014</v>
      </c>
      <c r="M174" s="40"/>
      <c r="N174" s="159"/>
      <c r="O174" s="159"/>
      <c r="P174" s="159"/>
      <c r="Q174" s="159"/>
      <c r="R174" s="159"/>
      <c r="S174" s="159"/>
      <c r="T174" s="159"/>
      <c r="U174" s="159"/>
      <c r="V174" s="159"/>
      <c r="W174" s="159"/>
      <c r="X174" s="159"/>
    </row>
    <row r="175" spans="1:24" ht="13.5" customHeight="1" x14ac:dyDescent="0.3">
      <c r="A175" s="38">
        <v>43556</v>
      </c>
      <c r="B175" s="39">
        <v>857579531.18000007</v>
      </c>
      <c r="C175" s="40">
        <v>557877306.32999992</v>
      </c>
      <c r="D175" s="40">
        <v>14943253.440000001</v>
      </c>
      <c r="E175" s="40">
        <v>101727635.45999999</v>
      </c>
      <c r="F175" s="51"/>
      <c r="G175" s="42"/>
      <c r="H175" s="42"/>
      <c r="I175" s="39">
        <f t="shared" si="8"/>
        <v>917832648.05000007</v>
      </c>
      <c r="J175" s="40">
        <f t="shared" si="9"/>
        <v>482786826.27000004</v>
      </c>
      <c r="K175" s="40">
        <v>238283904.53</v>
      </c>
      <c r="L175" s="43">
        <f t="shared" si="7"/>
        <v>673329726.31000006</v>
      </c>
      <c r="M175" s="40"/>
      <c r="N175" s="159"/>
      <c r="O175" s="159"/>
      <c r="P175" s="159"/>
      <c r="Q175" s="159"/>
      <c r="R175" s="159"/>
      <c r="S175" s="159"/>
      <c r="T175" s="159"/>
      <c r="U175" s="159"/>
      <c r="V175" s="159"/>
      <c r="W175" s="159"/>
      <c r="X175" s="159"/>
    </row>
    <row r="176" spans="1:24" ht="13.5" customHeight="1" x14ac:dyDescent="0.3">
      <c r="A176" s="38">
        <v>43586</v>
      </c>
      <c r="B176" s="39">
        <v>886608697.80000007</v>
      </c>
      <c r="C176" s="40">
        <v>560131022.72000003</v>
      </c>
      <c r="D176" s="40">
        <v>14361145.869999999</v>
      </c>
      <c r="E176" s="40">
        <v>99460204.599999994</v>
      </c>
      <c r="F176" s="54"/>
      <c r="G176" s="55"/>
      <c r="H176" s="42"/>
      <c r="I176" s="39">
        <f t="shared" si="8"/>
        <v>857579531.18000007</v>
      </c>
      <c r="J176" s="40">
        <f t="shared" si="9"/>
        <v>535190133.58000004</v>
      </c>
      <c r="K176" s="40">
        <v>216691442.91999999</v>
      </c>
      <c r="L176" s="43">
        <f t="shared" si="7"/>
        <v>539080840.51999998</v>
      </c>
      <c r="M176" s="40"/>
      <c r="N176" s="159"/>
      <c r="O176" s="159"/>
      <c r="P176" s="159"/>
      <c r="Q176" s="159"/>
      <c r="R176" s="159"/>
      <c r="S176" s="159"/>
      <c r="T176" s="159"/>
      <c r="U176" s="159"/>
      <c r="V176" s="159"/>
      <c r="W176" s="159"/>
      <c r="X176" s="159"/>
    </row>
    <row r="177" spans="1:24" ht="13.5" customHeight="1" x14ac:dyDescent="0.3">
      <c r="A177" s="38">
        <v>43617</v>
      </c>
      <c r="B177" s="39">
        <v>892551037.11000001</v>
      </c>
      <c r="C177" s="40">
        <v>522474543.70999998</v>
      </c>
      <c r="D177" s="40">
        <v>26376572.650000002</v>
      </c>
      <c r="E177" s="40">
        <v>99667221.810000002</v>
      </c>
      <c r="F177" s="54">
        <v>35972038.349999994</v>
      </c>
      <c r="G177" s="55">
        <v>14918081.270000001</v>
      </c>
      <c r="H177" s="55">
        <v>1677019.89</v>
      </c>
      <c r="I177" s="39">
        <f t="shared" si="8"/>
        <v>886608697.80000007</v>
      </c>
      <c r="J177" s="40">
        <f t="shared" si="9"/>
        <v>553615139.38999999</v>
      </c>
      <c r="K177" s="40">
        <v>196840802.33000001</v>
      </c>
      <c r="L177" s="43">
        <f t="shared" si="7"/>
        <v>529834360.74000013</v>
      </c>
      <c r="M177" s="40"/>
      <c r="N177" s="159"/>
      <c r="O177" s="159"/>
      <c r="P177" s="159"/>
      <c r="Q177" s="159"/>
      <c r="R177" s="159"/>
      <c r="S177" s="159"/>
      <c r="T177" s="159"/>
      <c r="U177" s="159"/>
      <c r="V177" s="159"/>
      <c r="W177" s="159"/>
      <c r="X177" s="159"/>
    </row>
    <row r="178" spans="1:24" ht="13.5" customHeight="1" x14ac:dyDescent="0.3">
      <c r="A178" s="38">
        <v>43647</v>
      </c>
      <c r="B178" s="39">
        <v>852865117.25999999</v>
      </c>
      <c r="C178" s="40">
        <v>478978264.88999999</v>
      </c>
      <c r="D178" s="40">
        <v>32689139.660000004</v>
      </c>
      <c r="E178" s="40">
        <v>86302617.769999996</v>
      </c>
      <c r="F178" s="54"/>
      <c r="G178" s="55"/>
      <c r="H178" s="55"/>
      <c r="I178" s="39">
        <f t="shared" si="8"/>
        <v>928523075.46000004</v>
      </c>
      <c r="J178" s="40">
        <f t="shared" si="9"/>
        <v>541248729.5999999</v>
      </c>
      <c r="K178" s="40">
        <v>206872194.58000001</v>
      </c>
      <c r="L178" s="43">
        <f t="shared" si="7"/>
        <v>594146540.44000018</v>
      </c>
      <c r="M178" s="40"/>
      <c r="N178" s="159"/>
      <c r="O178" s="159"/>
      <c r="P178" s="159"/>
      <c r="Q178" s="159"/>
      <c r="R178" s="159"/>
      <c r="S178" s="159"/>
      <c r="T178" s="159"/>
      <c r="U178" s="159"/>
      <c r="V178" s="159"/>
      <c r="W178" s="159"/>
      <c r="X178" s="159"/>
    </row>
    <row r="179" spans="1:24" ht="13.5" customHeight="1" x14ac:dyDescent="0.3">
      <c r="A179" s="38">
        <v>43678</v>
      </c>
      <c r="B179" s="39">
        <v>843472646.48000002</v>
      </c>
      <c r="C179" s="40">
        <v>496143851.88</v>
      </c>
      <c r="D179" s="40">
        <v>24575300.57</v>
      </c>
      <c r="E179" s="40">
        <v>75040809.469999999</v>
      </c>
      <c r="F179" s="54"/>
      <c r="G179" s="55"/>
      <c r="H179" s="55"/>
      <c r="I179" s="39">
        <f t="shared" si="8"/>
        <v>852865117.25999999</v>
      </c>
      <c r="J179" s="40">
        <f t="shared" si="9"/>
        <v>544728165.95000005</v>
      </c>
      <c r="K179" s="40">
        <v>186259130.33000001</v>
      </c>
      <c r="L179" s="43">
        <f t="shared" si="7"/>
        <v>494396081.63999999</v>
      </c>
      <c r="M179" s="40"/>
      <c r="N179" s="159"/>
      <c r="O179" s="159"/>
      <c r="P179" s="159"/>
      <c r="Q179" s="159"/>
      <c r="R179" s="159"/>
      <c r="S179" s="159"/>
      <c r="T179" s="159"/>
      <c r="U179" s="159"/>
      <c r="V179" s="159"/>
      <c r="W179" s="159"/>
      <c r="X179" s="159"/>
    </row>
    <row r="180" spans="1:24" ht="13.5" customHeight="1" x14ac:dyDescent="0.3">
      <c r="A180" s="38">
        <v>43709</v>
      </c>
      <c r="B180" s="39">
        <v>913746819.03000009</v>
      </c>
      <c r="C180" s="40">
        <v>552496874.71000004</v>
      </c>
      <c r="D180" s="40">
        <v>13607057.24</v>
      </c>
      <c r="E180" s="40">
        <v>89571250.329999998</v>
      </c>
      <c r="F180" s="54">
        <v>40417723.939999998</v>
      </c>
      <c r="G180" s="55">
        <v>13366982.09</v>
      </c>
      <c r="H180" s="55">
        <v>1659219.33</v>
      </c>
      <c r="I180" s="39">
        <f t="shared" si="8"/>
        <v>843472646.48000002</v>
      </c>
      <c r="J180" s="40">
        <f t="shared" si="9"/>
        <v>476420800.00999993</v>
      </c>
      <c r="K180" s="40">
        <v>241020214.94</v>
      </c>
      <c r="L180" s="43">
        <f t="shared" si="7"/>
        <v>608072061.41000009</v>
      </c>
      <c r="M180" s="40"/>
      <c r="N180" s="159"/>
      <c r="O180" s="159"/>
      <c r="P180" s="159"/>
      <c r="Q180" s="159"/>
      <c r="R180" s="159"/>
      <c r="S180" s="159"/>
      <c r="T180" s="159"/>
      <c r="U180" s="159"/>
      <c r="V180" s="159"/>
      <c r="W180" s="159"/>
      <c r="X180" s="159"/>
    </row>
    <row r="181" spans="1:24" ht="13.5" customHeight="1" x14ac:dyDescent="0.3">
      <c r="A181" s="38">
        <v>43739</v>
      </c>
      <c r="B181" s="39">
        <v>981520922.87</v>
      </c>
      <c r="C181" s="40">
        <v>591813315.72000003</v>
      </c>
      <c r="D181" s="40">
        <v>15723537.359999999</v>
      </c>
      <c r="E181" s="40">
        <v>101410001.23999999</v>
      </c>
      <c r="F181" s="54"/>
      <c r="G181" s="55"/>
      <c r="H181" s="55"/>
      <c r="I181" s="39">
        <f t="shared" si="8"/>
        <v>954164542.97000003</v>
      </c>
      <c r="J181" s="40">
        <f t="shared" si="9"/>
        <v>443141156.01999998</v>
      </c>
      <c r="K181" s="40">
        <v>260843888.27000001</v>
      </c>
      <c r="L181" s="43">
        <f t="shared" si="7"/>
        <v>771867275.22000003</v>
      </c>
      <c r="M181" s="40"/>
      <c r="N181" s="159"/>
      <c r="O181" s="159"/>
      <c r="P181" s="159"/>
      <c r="Q181" s="159"/>
      <c r="R181" s="159"/>
      <c r="S181" s="159"/>
      <c r="T181" s="159"/>
      <c r="U181" s="159"/>
      <c r="V181" s="159"/>
      <c r="W181" s="159"/>
      <c r="X181" s="159"/>
    </row>
    <row r="182" spans="1:24" ht="13.5" customHeight="1" x14ac:dyDescent="0.3">
      <c r="A182" s="38">
        <v>43770</v>
      </c>
      <c r="B182" s="39">
        <v>949280391.4000001</v>
      </c>
      <c r="C182" s="40">
        <v>585798972.93999994</v>
      </c>
      <c r="D182" s="40">
        <v>18260696.289999999</v>
      </c>
      <c r="E182" s="40">
        <v>106475386.52</v>
      </c>
      <c r="F182" s="54"/>
      <c r="G182" s="55"/>
      <c r="H182" s="55"/>
      <c r="I182" s="39">
        <f t="shared" si="8"/>
        <v>981520922.87</v>
      </c>
      <c r="J182" s="40">
        <f t="shared" si="9"/>
        <v>510326097.43999994</v>
      </c>
      <c r="K182" s="40">
        <v>236376458</v>
      </c>
      <c r="L182" s="43">
        <f t="shared" si="7"/>
        <v>707571283.43000007</v>
      </c>
      <c r="M182" s="40"/>
      <c r="N182" s="159"/>
      <c r="O182" s="159"/>
      <c r="P182" s="159"/>
      <c r="Q182" s="159"/>
      <c r="R182" s="159"/>
      <c r="S182" s="159"/>
      <c r="T182" s="159"/>
      <c r="U182" s="159"/>
      <c r="V182" s="159"/>
      <c r="W182" s="159"/>
      <c r="X182" s="159"/>
    </row>
    <row r="183" spans="1:24" ht="13.5" customHeight="1" x14ac:dyDescent="0.3">
      <c r="A183" s="46">
        <v>43800</v>
      </c>
      <c r="B183" s="47">
        <v>1020932125.9166</v>
      </c>
      <c r="C183" s="48">
        <v>610979387.49590003</v>
      </c>
      <c r="D183" s="48">
        <v>22856799.708972</v>
      </c>
      <c r="E183" s="48">
        <v>96832433.569999993</v>
      </c>
      <c r="F183" s="67">
        <v>43613309.123121999</v>
      </c>
      <c r="G183" s="68">
        <v>14905648.690483</v>
      </c>
      <c r="H183" s="68">
        <v>1885951.37</v>
      </c>
      <c r="I183" s="47">
        <f t="shared" si="8"/>
        <v>949280391.4000001</v>
      </c>
      <c r="J183" s="48">
        <f t="shared" si="9"/>
        <v>548612088.25999999</v>
      </c>
      <c r="K183" s="48">
        <v>246082914.01000002</v>
      </c>
      <c r="L183" s="50">
        <f t="shared" si="7"/>
        <v>646751217.1500001</v>
      </c>
      <c r="M183" s="40"/>
      <c r="N183" s="159"/>
      <c r="O183" s="159"/>
      <c r="P183" s="159"/>
      <c r="Q183" s="159"/>
      <c r="R183" s="159"/>
      <c r="S183" s="159"/>
      <c r="T183" s="159"/>
      <c r="U183" s="159"/>
      <c r="V183" s="159"/>
      <c r="W183" s="159"/>
      <c r="X183" s="159"/>
    </row>
    <row r="184" spans="1:24" ht="13.5" customHeight="1" x14ac:dyDescent="0.3">
      <c r="A184" s="38">
        <v>43831</v>
      </c>
      <c r="B184" s="39">
        <v>836217234.24000001</v>
      </c>
      <c r="C184" s="40">
        <v>486163825.19999999</v>
      </c>
      <c r="D184" s="40">
        <v>40205151.919999994</v>
      </c>
      <c r="E184" s="40">
        <v>96529242.680000007</v>
      </c>
      <c r="F184" s="54"/>
      <c r="G184" s="55"/>
      <c r="H184" s="55"/>
      <c r="I184" s="39">
        <f t="shared" si="8"/>
        <v>1064545435.039722</v>
      </c>
      <c r="J184" s="40">
        <f t="shared" si="9"/>
        <v>578618004.71000004</v>
      </c>
      <c r="K184" s="40">
        <v>199394623.82000002</v>
      </c>
      <c r="L184" s="43">
        <f t="shared" si="7"/>
        <v>685322054.14972198</v>
      </c>
      <c r="M184" s="40"/>
      <c r="N184" s="159"/>
      <c r="O184" s="159"/>
      <c r="P184" s="159"/>
      <c r="Q184" s="159"/>
      <c r="R184" s="159"/>
      <c r="S184" s="159"/>
      <c r="T184" s="159"/>
      <c r="U184" s="159"/>
      <c r="V184" s="159"/>
      <c r="W184" s="159"/>
      <c r="X184" s="159"/>
    </row>
    <row r="185" spans="1:24" ht="13.5" customHeight="1" x14ac:dyDescent="0.3">
      <c r="A185" s="38">
        <v>43862</v>
      </c>
      <c r="B185" s="39">
        <v>816385347.0999999</v>
      </c>
      <c r="C185" s="40">
        <v>521886726.03999996</v>
      </c>
      <c r="D185" s="40">
        <v>12974877.42</v>
      </c>
      <c r="E185" s="40">
        <v>93525044.400000006</v>
      </c>
      <c r="F185" s="54"/>
      <c r="G185" s="55"/>
      <c r="H185" s="55"/>
      <c r="I185" s="39">
        <f t="shared" si="8"/>
        <v>836217234.24000001</v>
      </c>
      <c r="J185" s="40">
        <f t="shared" si="9"/>
        <v>564780251.00102794</v>
      </c>
      <c r="K185" s="40">
        <v>228810048.82999998</v>
      </c>
      <c r="L185" s="43">
        <f t="shared" si="7"/>
        <v>500247032.06897205</v>
      </c>
      <c r="M185" s="40"/>
      <c r="N185" s="159"/>
      <c r="O185" s="159"/>
      <c r="P185" s="159"/>
      <c r="Q185" s="159"/>
      <c r="R185" s="159"/>
      <c r="S185" s="159"/>
      <c r="T185" s="159"/>
      <c r="U185" s="159"/>
      <c r="V185" s="159"/>
      <c r="W185" s="159"/>
      <c r="X185" s="159"/>
    </row>
    <row r="186" spans="1:24" ht="13.5" customHeight="1" x14ac:dyDescent="0.3">
      <c r="A186" s="38">
        <f>DPH_podane_priznania!A186</f>
        <v>43891</v>
      </c>
      <c r="B186" s="39">
        <v>790414028.75</v>
      </c>
      <c r="C186" s="40">
        <v>515909807.97000003</v>
      </c>
      <c r="D186" s="40">
        <v>13978618.74</v>
      </c>
      <c r="E186" s="40">
        <v>87567272.560000002</v>
      </c>
      <c r="F186" s="54">
        <v>26866390.539999999</v>
      </c>
      <c r="G186" s="55">
        <v>11826084.23</v>
      </c>
      <c r="H186" s="55">
        <v>1493363.11</v>
      </c>
      <c r="I186" s="39">
        <f t="shared" si="8"/>
        <v>816385347.0999999</v>
      </c>
      <c r="J186" s="40">
        <f t="shared" si="9"/>
        <v>570471044.68589997</v>
      </c>
      <c r="K186" s="40">
        <v>229692947.25999999</v>
      </c>
      <c r="L186" s="43">
        <f t="shared" si="7"/>
        <v>475607249.67409992</v>
      </c>
      <c r="M186" s="40"/>
      <c r="N186" s="159"/>
      <c r="O186" s="159"/>
      <c r="P186" s="159"/>
      <c r="Q186" s="159"/>
      <c r="R186" s="159"/>
      <c r="S186" s="159"/>
      <c r="T186" s="159"/>
      <c r="U186" s="159"/>
      <c r="V186" s="159"/>
      <c r="W186" s="159"/>
      <c r="X186" s="159"/>
    </row>
    <row r="187" spans="1:24" ht="14.25" customHeight="1" x14ac:dyDescent="0.3">
      <c r="A187" s="38">
        <f>DPH_podane_priznania!A187</f>
        <v>43922</v>
      </c>
      <c r="B187" s="39">
        <v>655662370.93000007</v>
      </c>
      <c r="C187" s="40">
        <v>355342446.06</v>
      </c>
      <c r="D187" s="40">
        <v>17901360.029999997</v>
      </c>
      <c r="E187" s="40">
        <v>49139459.810000002</v>
      </c>
      <c r="F187" s="54"/>
      <c r="G187" s="55"/>
      <c r="H187" s="55"/>
      <c r="I187" s="39">
        <f t="shared" si="8"/>
        <v>817280419.28999996</v>
      </c>
      <c r="J187" s="40">
        <f t="shared" si="9"/>
        <v>470184749.5</v>
      </c>
      <c r="K187" s="40">
        <v>152781606.38999999</v>
      </c>
      <c r="L187" s="43">
        <f t="shared" si="7"/>
        <v>499877276.17999995</v>
      </c>
      <c r="N187" s="159"/>
      <c r="O187" s="159"/>
      <c r="P187" s="159"/>
      <c r="Q187" s="159"/>
      <c r="R187" s="159"/>
      <c r="S187" s="159"/>
      <c r="T187" s="159"/>
      <c r="U187" s="159"/>
      <c r="V187" s="159"/>
      <c r="W187" s="159"/>
      <c r="X187" s="159"/>
    </row>
    <row r="188" spans="1:24" ht="14.25" customHeight="1" x14ac:dyDescent="0.3">
      <c r="A188" s="38">
        <v>43952</v>
      </c>
      <c r="B188" s="39">
        <v>728211553.12</v>
      </c>
      <c r="C188" s="40">
        <v>385611523.67000002</v>
      </c>
      <c r="D188" s="40">
        <v>27114556.659999996</v>
      </c>
      <c r="E188" s="40">
        <v>65199040.32</v>
      </c>
      <c r="F188" s="54"/>
      <c r="G188" s="55"/>
      <c r="H188" s="55"/>
      <c r="I188" s="39">
        <f t="shared" si="8"/>
        <v>655662370.93000007</v>
      </c>
      <c r="J188" s="40">
        <f t="shared" si="9"/>
        <v>515362621.04048294</v>
      </c>
      <c r="K188" s="40">
        <v>146730255.65000001</v>
      </c>
      <c r="L188" s="43">
        <f t="shared" si="7"/>
        <v>287030005.53951716</v>
      </c>
      <c r="N188" s="159"/>
      <c r="O188" s="159"/>
      <c r="P188" s="159"/>
      <c r="Q188" s="159"/>
      <c r="R188" s="159"/>
      <c r="S188" s="159"/>
      <c r="T188" s="159"/>
      <c r="U188" s="159"/>
      <c r="V188" s="159"/>
      <c r="W188" s="159"/>
      <c r="X188" s="159"/>
    </row>
    <row r="189" spans="1:24" ht="14.25" customHeight="1" x14ac:dyDescent="0.3">
      <c r="A189" s="38">
        <f>DPH_podane_priznania!A189</f>
        <v>43983</v>
      </c>
      <c r="B189" s="39">
        <v>929222678.10000002</v>
      </c>
      <c r="C189" s="40">
        <v>490969499.53000003</v>
      </c>
      <c r="D189" s="40">
        <v>17882367.739999998</v>
      </c>
      <c r="E189" s="40">
        <v>55918615.789999999</v>
      </c>
      <c r="F189" s="54">
        <v>27835902.810000002</v>
      </c>
      <c r="G189" s="55">
        <v>12473221.15</v>
      </c>
      <c r="H189" s="55">
        <v>1277856.8799999999</v>
      </c>
      <c r="I189" s="39">
        <f t="shared" si="8"/>
        <v>728211553.12</v>
      </c>
      <c r="J189" s="40">
        <f t="shared" si="9"/>
        <v>459580635.19000006</v>
      </c>
      <c r="K189" s="40">
        <v>159171474.11000004</v>
      </c>
      <c r="L189" s="43">
        <f t="shared" si="7"/>
        <v>427802392.03999996</v>
      </c>
      <c r="N189" s="159"/>
      <c r="O189" s="159"/>
      <c r="P189" s="159"/>
      <c r="Q189" s="159"/>
      <c r="R189" s="159"/>
      <c r="S189" s="159"/>
      <c r="T189" s="159"/>
      <c r="U189" s="159"/>
      <c r="V189" s="159"/>
      <c r="W189" s="159"/>
      <c r="X189" s="159"/>
    </row>
    <row r="190" spans="1:24" ht="14.25" customHeight="1" x14ac:dyDescent="0.3">
      <c r="A190" s="38">
        <v>44013</v>
      </c>
      <c r="B190" s="39">
        <v>912998893.54797995</v>
      </c>
      <c r="C190" s="40">
        <v>452211718.26999998</v>
      </c>
      <c r="D190" s="40">
        <v>14560730.749865001</v>
      </c>
      <c r="E190" s="40">
        <v>96051314.040000007</v>
      </c>
      <c r="F190" s="54"/>
      <c r="G190" s="55"/>
      <c r="H190" s="55"/>
      <c r="I190" s="39">
        <f t="shared" si="8"/>
        <v>957058580.91000009</v>
      </c>
      <c r="J190" s="40">
        <f t="shared" si="9"/>
        <v>344287469.91000003</v>
      </c>
      <c r="K190" s="40">
        <v>162976279.01999998</v>
      </c>
      <c r="L190" s="43">
        <f t="shared" si="7"/>
        <v>775747390.01999998</v>
      </c>
      <c r="N190" s="159"/>
      <c r="O190" s="159"/>
      <c r="P190" s="159"/>
      <c r="Q190" s="159"/>
      <c r="R190" s="159"/>
      <c r="S190" s="159"/>
      <c r="T190" s="159"/>
      <c r="U190" s="159"/>
      <c r="V190" s="159"/>
      <c r="W190" s="159"/>
      <c r="X190" s="159"/>
    </row>
    <row r="191" spans="1:24" ht="14.25" customHeight="1" x14ac:dyDescent="0.3">
      <c r="A191" s="38">
        <f>DPH_podane_priznania!A191</f>
        <v>44044</v>
      </c>
      <c r="B191" s="39">
        <v>917946364.13903999</v>
      </c>
      <c r="C191" s="40">
        <v>468754207.95309997</v>
      </c>
      <c r="D191" s="40">
        <v>15990254.2600285</v>
      </c>
      <c r="E191" s="40">
        <v>91652769.400000006</v>
      </c>
      <c r="F191" s="54"/>
      <c r="G191" s="55"/>
      <c r="H191" s="55"/>
      <c r="I191" s="39">
        <f t="shared" si="8"/>
        <v>912998893.54797995</v>
      </c>
      <c r="J191" s="40">
        <f t="shared" si="9"/>
        <v>368996958.75000006</v>
      </c>
      <c r="K191" s="40">
        <v>157746607.87</v>
      </c>
      <c r="L191" s="43">
        <f t="shared" si="7"/>
        <v>701748542.66797984</v>
      </c>
      <c r="N191" s="159"/>
      <c r="O191" s="159"/>
      <c r="P191" s="159"/>
      <c r="Q191" s="159"/>
      <c r="R191" s="159"/>
      <c r="S191" s="159"/>
      <c r="T191" s="159"/>
      <c r="U191" s="159"/>
      <c r="V191" s="159"/>
      <c r="W191" s="159"/>
      <c r="X191" s="159"/>
    </row>
    <row r="192" spans="1:24" ht="14.25" customHeight="1" x14ac:dyDescent="0.3">
      <c r="A192" s="38">
        <v>44075</v>
      </c>
      <c r="B192" s="39">
        <v>931227923.90818</v>
      </c>
      <c r="C192" s="40">
        <v>538819207.18589997</v>
      </c>
      <c r="D192" s="40">
        <v>12582867.701739801</v>
      </c>
      <c r="E192" s="40">
        <v>97864738.409999996</v>
      </c>
      <c r="F192" s="54">
        <v>26104257.960260499</v>
      </c>
      <c r="G192" s="40">
        <v>11548232.909057001</v>
      </c>
      <c r="H192" s="40">
        <v>1444413.8400003051</v>
      </c>
      <c r="I192" s="39">
        <f t="shared" si="8"/>
        <v>917946364.13903999</v>
      </c>
      <c r="J192" s="40">
        <f t="shared" si="9"/>
        <v>516541467.03013504</v>
      </c>
      <c r="K192" s="40">
        <v>193197317.64999995</v>
      </c>
      <c r="L192" s="43">
        <f t="shared" si="7"/>
        <v>594602214.75890493</v>
      </c>
      <c r="N192" s="159"/>
      <c r="O192" s="159"/>
      <c r="P192" s="159"/>
      <c r="Q192" s="159"/>
      <c r="R192" s="159"/>
      <c r="S192" s="159"/>
      <c r="T192" s="159"/>
      <c r="U192" s="159"/>
      <c r="V192" s="159"/>
      <c r="W192" s="159"/>
      <c r="X192" s="159"/>
    </row>
    <row r="193" spans="1:24" ht="14.25" customHeight="1" x14ac:dyDescent="0.3">
      <c r="A193" s="38">
        <v>44105</v>
      </c>
      <c r="B193" s="39">
        <v>961276544.63216996</v>
      </c>
      <c r="C193" s="40">
        <v>600882070.50030005</v>
      </c>
      <c r="D193" s="40">
        <v>15857611.739351001</v>
      </c>
      <c r="E193" s="40">
        <v>94365459.450000003</v>
      </c>
      <c r="F193" s="54"/>
      <c r="G193" s="40"/>
      <c r="H193" s="40"/>
      <c r="I193" s="39">
        <f t="shared" si="8"/>
        <v>957332181.86844051</v>
      </c>
      <c r="J193" s="40">
        <f t="shared" si="9"/>
        <v>431822919.36997151</v>
      </c>
      <c r="K193" s="40">
        <v>238757788.91999996</v>
      </c>
      <c r="L193" s="43">
        <f t="shared" si="7"/>
        <v>764267051.41846895</v>
      </c>
      <c r="N193" s="159"/>
      <c r="O193" s="159"/>
      <c r="P193" s="159"/>
      <c r="Q193" s="159"/>
      <c r="R193" s="159"/>
      <c r="S193" s="159"/>
      <c r="T193" s="159"/>
      <c r="U193" s="159"/>
      <c r="V193" s="159"/>
      <c r="W193" s="159"/>
      <c r="X193" s="159"/>
    </row>
    <row r="194" spans="1:24" ht="14.25" customHeight="1" x14ac:dyDescent="0.3">
      <c r="A194" s="38">
        <v>44136</v>
      </c>
      <c r="B194" s="39">
        <v>933863290.00999999</v>
      </c>
      <c r="C194" s="40">
        <v>595667897.09000003</v>
      </c>
      <c r="D194" s="40">
        <v>17855743.629999999</v>
      </c>
      <c r="E194" s="40">
        <v>116925383.81</v>
      </c>
      <c r="F194" s="54"/>
      <c r="G194" s="40"/>
      <c r="H194" s="40"/>
      <c r="I194" s="39">
        <f t="shared" si="8"/>
        <v>961276544.63216996</v>
      </c>
      <c r="J194" s="40">
        <f t="shared" si="9"/>
        <v>473412116.57135987</v>
      </c>
      <c r="K194" s="40">
        <v>235302927.27000001</v>
      </c>
      <c r="L194" s="43">
        <f t="shared" si="7"/>
        <v>723167355.33081007</v>
      </c>
      <c r="N194" s="159"/>
      <c r="O194" s="159"/>
      <c r="P194" s="159"/>
      <c r="Q194" s="159"/>
      <c r="R194" s="159"/>
      <c r="S194" s="159"/>
      <c r="T194" s="159"/>
      <c r="U194" s="159"/>
      <c r="V194" s="159"/>
      <c r="W194" s="159"/>
      <c r="X194" s="159"/>
    </row>
    <row r="195" spans="1:24" ht="14.25" customHeight="1" x14ac:dyDescent="0.3">
      <c r="A195" s="46">
        <v>44166</v>
      </c>
      <c r="B195" s="47">
        <v>1021752064.8486099</v>
      </c>
      <c r="C195" s="48">
        <v>629517030.49319994</v>
      </c>
      <c r="D195" s="48">
        <v>19532481.4702616</v>
      </c>
      <c r="E195" s="48">
        <v>108759514.01000001</v>
      </c>
      <c r="F195" s="67">
        <v>32884716.039999999</v>
      </c>
      <c r="G195" s="68">
        <v>13439506.189999999</v>
      </c>
      <c r="H195" s="68">
        <v>1713725.31</v>
      </c>
      <c r="I195" s="47">
        <f t="shared" si="8"/>
        <v>933863290.00999999</v>
      </c>
      <c r="J195" s="48">
        <f t="shared" si="9"/>
        <v>519462316.48654902</v>
      </c>
      <c r="K195" s="48">
        <v>257043112.22</v>
      </c>
      <c r="L195" s="50">
        <f t="shared" si="7"/>
        <v>671444085.743451</v>
      </c>
      <c r="N195" s="159"/>
      <c r="O195" s="159"/>
      <c r="P195" s="159"/>
      <c r="Q195" s="159"/>
      <c r="R195" s="159"/>
      <c r="S195" s="159"/>
      <c r="T195" s="159"/>
      <c r="U195" s="159"/>
      <c r="V195" s="159"/>
      <c r="W195" s="159"/>
      <c r="X195" s="159"/>
    </row>
    <row r="196" spans="1:24" ht="14.25" customHeight="1" x14ac:dyDescent="0.3">
      <c r="A196" s="38">
        <v>44197</v>
      </c>
      <c r="B196" s="39">
        <v>738761262.18466997</v>
      </c>
      <c r="C196" s="40">
        <v>470834096.97767001</v>
      </c>
      <c r="D196" s="40">
        <v>51082026.289448105</v>
      </c>
      <c r="E196" s="40">
        <v>99944671.450000003</v>
      </c>
      <c r="F196" s="54"/>
      <c r="G196" s="55"/>
      <c r="H196" s="55"/>
      <c r="I196" s="39">
        <f t="shared" si="8"/>
        <v>1054636780.8886099</v>
      </c>
      <c r="J196" s="40">
        <f t="shared" si="9"/>
        <v>605586251.23030007</v>
      </c>
      <c r="K196" s="40">
        <v>195965660.47999999</v>
      </c>
      <c r="L196" s="43">
        <f t="shared" si="7"/>
        <v>645016190.13830984</v>
      </c>
      <c r="N196" s="159"/>
      <c r="O196" s="159"/>
      <c r="P196" s="159"/>
      <c r="Q196" s="159"/>
      <c r="R196" s="159"/>
      <c r="S196" s="159"/>
      <c r="T196" s="159"/>
      <c r="U196" s="159"/>
      <c r="V196" s="159"/>
      <c r="W196" s="159"/>
      <c r="X196" s="159"/>
    </row>
    <row r="197" spans="1:24" ht="15" customHeight="1" x14ac:dyDescent="0.3">
      <c r="A197" s="38">
        <v>44228</v>
      </c>
      <c r="B197" s="39">
        <v>780280303.81932998</v>
      </c>
      <c r="C197" s="40">
        <v>561824921.61957002</v>
      </c>
      <c r="D197" s="40">
        <v>14419917.291367</v>
      </c>
      <c r="E197" s="40">
        <v>138470010.91</v>
      </c>
      <c r="F197" s="54"/>
      <c r="G197" s="55"/>
      <c r="H197" s="55"/>
      <c r="I197" s="39">
        <f t="shared" si="8"/>
        <v>738761262.18466997</v>
      </c>
      <c r="J197" s="40">
        <f t="shared" si="9"/>
        <v>577804053.41879547</v>
      </c>
      <c r="K197" s="40">
        <v>217488991.31</v>
      </c>
      <c r="L197" s="43">
        <f t="shared" si="7"/>
        <v>378446200.07587451</v>
      </c>
      <c r="N197" s="159"/>
      <c r="O197" s="159"/>
      <c r="P197" s="159"/>
      <c r="Q197" s="159"/>
      <c r="R197" s="159"/>
      <c r="S197" s="159"/>
      <c r="T197" s="159"/>
      <c r="U197" s="159"/>
      <c r="V197" s="159"/>
      <c r="W197" s="159"/>
      <c r="X197" s="159"/>
    </row>
    <row r="198" spans="1:24" ht="15" customHeight="1" x14ac:dyDescent="0.3">
      <c r="A198" s="38">
        <v>44256</v>
      </c>
      <c r="B198" s="39">
        <v>961303817.55700994</v>
      </c>
      <c r="C198" s="40">
        <v>648959799.64322996</v>
      </c>
      <c r="D198" s="40">
        <v>15593673.980426101</v>
      </c>
      <c r="E198" s="40">
        <v>159354688.66999999</v>
      </c>
      <c r="F198" s="54">
        <v>22515213.490064099</v>
      </c>
      <c r="G198" s="55">
        <v>11207537.902590999</v>
      </c>
      <c r="H198" s="55">
        <v>1171648.44</v>
      </c>
      <c r="I198" s="39">
        <f t="shared" si="8"/>
        <v>780280303.81932998</v>
      </c>
      <c r="J198" s="40">
        <f t="shared" si="9"/>
        <v>569620161.64375186</v>
      </c>
      <c r="K198" s="40">
        <v>284022368.13</v>
      </c>
      <c r="L198" s="43">
        <f t="shared" si="7"/>
        <v>494682510.30557811</v>
      </c>
      <c r="N198" s="159"/>
      <c r="O198" s="159"/>
      <c r="P198" s="159"/>
      <c r="Q198" s="159"/>
      <c r="R198" s="159"/>
      <c r="S198" s="159"/>
      <c r="T198" s="159"/>
      <c r="U198" s="159"/>
      <c r="V198" s="159"/>
      <c r="W198" s="159"/>
      <c r="X198" s="159"/>
    </row>
    <row r="199" spans="1:24" ht="15" customHeight="1" x14ac:dyDescent="0.3">
      <c r="A199" s="38">
        <v>44287</v>
      </c>
      <c r="B199" s="39">
        <v>877965230.18999994</v>
      </c>
      <c r="C199" s="40">
        <v>605329832.02999997</v>
      </c>
      <c r="D199" s="40">
        <v>23679626.300000001</v>
      </c>
      <c r="E199" s="40">
        <v>144459473.21000001</v>
      </c>
      <c r="F199" s="54"/>
      <c r="G199" s="55"/>
      <c r="H199" s="55"/>
      <c r="I199" s="39">
        <f t="shared" si="8"/>
        <v>983819031.04707408</v>
      </c>
      <c r="J199" s="40">
        <f t="shared" si="9"/>
        <v>494939519.14630306</v>
      </c>
      <c r="K199" s="40">
        <v>261017152.34</v>
      </c>
      <c r="L199" s="72">
        <f t="shared" si="7"/>
        <v>749896664.24077106</v>
      </c>
      <c r="N199" s="159"/>
      <c r="O199" s="159"/>
      <c r="P199" s="159"/>
      <c r="Q199" s="159"/>
      <c r="R199" s="159"/>
      <c r="S199" s="159"/>
      <c r="T199" s="159"/>
      <c r="U199" s="159"/>
      <c r="V199" s="159"/>
      <c r="W199" s="159"/>
      <c r="X199" s="159"/>
    </row>
    <row r="200" spans="1:24" ht="15" customHeight="1" x14ac:dyDescent="0.3">
      <c r="A200" s="38">
        <v>44317</v>
      </c>
      <c r="B200" s="39">
        <v>907381975.98636997</v>
      </c>
      <c r="C200" s="40">
        <v>561260415.40188992</v>
      </c>
      <c r="D200" s="40">
        <v>15889287.9000882</v>
      </c>
      <c r="E200" s="40">
        <v>130732813.11</v>
      </c>
      <c r="F200" s="39"/>
      <c r="G200" s="40"/>
      <c r="H200" s="40"/>
      <c r="I200" s="39">
        <f t="shared" si="8"/>
        <v>877965230.18999994</v>
      </c>
      <c r="J200" s="40">
        <f t="shared" si="9"/>
        <v>579383783.14914393</v>
      </c>
      <c r="K200" s="40">
        <v>273986646.88999999</v>
      </c>
      <c r="L200" s="43">
        <f t="shared" si="7"/>
        <v>572568093.93085599</v>
      </c>
      <c r="N200" s="159"/>
      <c r="O200" s="159"/>
      <c r="P200" s="159"/>
      <c r="Q200" s="159"/>
      <c r="R200" s="159"/>
      <c r="S200" s="159"/>
      <c r="T200" s="159"/>
      <c r="U200" s="159"/>
      <c r="V200" s="159"/>
      <c r="W200" s="159"/>
      <c r="X200" s="159"/>
    </row>
    <row r="201" spans="1:24" ht="15" customHeight="1" x14ac:dyDescent="0.3">
      <c r="A201" s="38">
        <v>44348</v>
      </c>
      <c r="B201" s="39">
        <v>1007806436.7213299</v>
      </c>
      <c r="C201" s="40">
        <v>659158910.39849997</v>
      </c>
      <c r="D201" s="40">
        <v>25678901.016491</v>
      </c>
      <c r="E201" s="40">
        <v>163469238.66</v>
      </c>
      <c r="F201" s="39">
        <v>25164925.860384099</v>
      </c>
      <c r="G201" s="40">
        <v>13911390.880602</v>
      </c>
      <c r="H201" s="40">
        <v>1540507.6500036621</v>
      </c>
      <c r="I201" s="39">
        <f t="shared" si="8"/>
        <v>907381975.98636997</v>
      </c>
      <c r="J201" s="40">
        <f t="shared" si="9"/>
        <v>610384957.88322997</v>
      </c>
      <c r="K201" s="40">
        <f>DPH_podane_priznania!K201</f>
        <v>287449221.09999996</v>
      </c>
      <c r="L201" s="43">
        <f t="shared" si="7"/>
        <v>584446239.20314002</v>
      </c>
      <c r="N201" s="159"/>
      <c r="O201" s="159"/>
      <c r="P201" s="159"/>
      <c r="Q201" s="159"/>
      <c r="R201" s="159"/>
      <c r="S201" s="159"/>
      <c r="T201" s="159"/>
      <c r="U201" s="159"/>
      <c r="V201" s="159"/>
      <c r="W201" s="159"/>
      <c r="X201" s="159"/>
    </row>
    <row r="202" spans="1:24" ht="15" customHeight="1" x14ac:dyDescent="0.3">
      <c r="A202" s="38">
        <v>44378</v>
      </c>
      <c r="B202" s="39">
        <v>916578934.54940999</v>
      </c>
      <c r="C202" s="40">
        <v>538721886.03750002</v>
      </c>
      <c r="D202" s="40">
        <v>23252188.538393099</v>
      </c>
      <c r="E202" s="40">
        <v>131570425.76000001</v>
      </c>
      <c r="F202" s="39"/>
      <c r="G202" s="40"/>
      <c r="H202" s="40"/>
      <c r="I202" s="39">
        <f t="shared" si="8"/>
        <v>1032971362.581714</v>
      </c>
      <c r="J202" s="40">
        <f t="shared" si="9"/>
        <v>575713884.02991176</v>
      </c>
      <c r="K202" s="40">
        <v>265064993.04000002</v>
      </c>
      <c r="L202" s="73">
        <f t="shared" si="7"/>
        <v>722322471.59180236</v>
      </c>
      <c r="N202" s="159"/>
      <c r="O202" s="159"/>
      <c r="P202" s="159"/>
      <c r="Q202" s="159"/>
      <c r="R202" s="159"/>
      <c r="S202" s="159"/>
      <c r="T202" s="159"/>
      <c r="U202" s="159"/>
      <c r="V202" s="159"/>
      <c r="W202" s="159"/>
      <c r="X202" s="159"/>
    </row>
    <row r="203" spans="1:24" ht="15" customHeight="1" x14ac:dyDescent="0.3">
      <c r="A203" s="38">
        <v>44409</v>
      </c>
      <c r="B203" s="39">
        <v>892781135.44966996</v>
      </c>
      <c r="C203" s="40">
        <v>545003147.57689989</v>
      </c>
      <c r="D203" s="40">
        <v>17210090.320055999</v>
      </c>
      <c r="E203" s="40">
        <v>119969551.34</v>
      </c>
      <c r="F203" s="39"/>
      <c r="G203" s="40"/>
      <c r="H203" s="40"/>
      <c r="I203" s="39">
        <f t="shared" si="8"/>
        <v>916578934.54940999</v>
      </c>
      <c r="J203" s="40">
        <f t="shared" si="9"/>
        <v>577984970.18798625</v>
      </c>
      <c r="K203" s="40">
        <f>DPH_podane_priznania!K203</f>
        <v>253197654.14999998</v>
      </c>
      <c r="L203" s="43">
        <f t="shared" si="7"/>
        <v>591791618.51142371</v>
      </c>
      <c r="N203" s="159"/>
      <c r="O203" s="159"/>
      <c r="P203" s="159"/>
      <c r="Q203" s="159"/>
      <c r="R203" s="159"/>
      <c r="S203" s="159"/>
      <c r="T203" s="159"/>
      <c r="U203" s="159"/>
      <c r="V203" s="159"/>
      <c r="W203" s="159"/>
      <c r="X203" s="159"/>
    </row>
    <row r="204" spans="1:24" ht="15" customHeight="1" x14ac:dyDescent="0.3">
      <c r="A204" s="38">
        <v>44440</v>
      </c>
      <c r="B204" s="39">
        <v>1013486618.43674</v>
      </c>
      <c r="C204" s="40">
        <v>593781060.73319995</v>
      </c>
      <c r="D204" s="40">
        <v>16278212.053275</v>
      </c>
      <c r="E204" s="43">
        <v>121679487.23999999</v>
      </c>
      <c r="F204" s="40">
        <v>26266613.199722301</v>
      </c>
      <c r="G204" s="40">
        <v>11618888.200258002</v>
      </c>
      <c r="H204" s="40">
        <v>1730027.4099993894</v>
      </c>
      <c r="I204" s="39">
        <f t="shared" si="8"/>
        <v>892781135.44966996</v>
      </c>
      <c r="J204" s="40">
        <f t="shared" si="9"/>
        <v>604007908.96010697</v>
      </c>
      <c r="K204" s="40">
        <f>DPH_podane_priznania!K204</f>
        <v>267760321.81999999</v>
      </c>
      <c r="L204" s="43">
        <f t="shared" si="7"/>
        <v>556533548.30956292</v>
      </c>
      <c r="N204" s="159"/>
      <c r="O204" s="159"/>
      <c r="P204" s="159"/>
      <c r="Q204" s="159"/>
      <c r="R204" s="159"/>
      <c r="S204" s="159"/>
      <c r="T204" s="159"/>
      <c r="U204" s="159"/>
      <c r="V204" s="159"/>
      <c r="W204" s="159"/>
      <c r="X204" s="159"/>
    </row>
    <row r="205" spans="1:24" ht="15" customHeight="1" x14ac:dyDescent="0.3">
      <c r="A205" s="38">
        <v>44470</v>
      </c>
      <c r="B205" s="39">
        <v>1035453981.3432</v>
      </c>
      <c r="C205" s="40">
        <v>629273849.48251009</v>
      </c>
      <c r="D205" s="40">
        <v>15518544.040138301</v>
      </c>
      <c r="E205" s="43">
        <v>113374067.2</v>
      </c>
      <c r="F205" s="40"/>
      <c r="G205" s="40"/>
      <c r="H205" s="40"/>
      <c r="I205" s="39">
        <f t="shared" si="8"/>
        <v>1039753231.6364623</v>
      </c>
      <c r="J205" s="40">
        <f t="shared" si="9"/>
        <v>509910921.29744399</v>
      </c>
      <c r="K205" s="40">
        <f>DPH_podane_priznania!K205</f>
        <v>292067384.10000002</v>
      </c>
      <c r="L205" s="43">
        <f t="shared" si="7"/>
        <v>821909694.43901837</v>
      </c>
      <c r="N205" s="159"/>
      <c r="O205" s="159"/>
      <c r="P205" s="159"/>
      <c r="Q205" s="159"/>
      <c r="R205" s="159"/>
      <c r="S205" s="159"/>
      <c r="T205" s="159"/>
      <c r="U205" s="159"/>
      <c r="V205" s="159"/>
      <c r="W205" s="159"/>
      <c r="X205" s="159"/>
    </row>
    <row r="206" spans="1:24" ht="15" customHeight="1" x14ac:dyDescent="0.3">
      <c r="A206" s="38">
        <v>44501</v>
      </c>
      <c r="B206" s="39">
        <v>1051887454.08569</v>
      </c>
      <c r="C206" s="40">
        <v>698808073.46276999</v>
      </c>
      <c r="D206" s="40">
        <v>16438904.0594592</v>
      </c>
      <c r="E206" s="43">
        <v>111813542.95</v>
      </c>
      <c r="F206" s="40"/>
      <c r="G206" s="40"/>
      <c r="H206" s="40"/>
      <c r="I206" s="39">
        <f t="shared" si="8"/>
        <v>1035453981.3432</v>
      </c>
      <c r="J206" s="40">
        <f t="shared" si="9"/>
        <v>542616234.8942275</v>
      </c>
      <c r="K206" s="40">
        <f>DPH_podane_priznania!K206</f>
        <v>312762938.56000006</v>
      </c>
      <c r="L206" s="43">
        <f t="shared" si="7"/>
        <v>805600685.00897253</v>
      </c>
      <c r="N206" s="159"/>
      <c r="O206" s="159"/>
      <c r="P206" s="159"/>
      <c r="Q206" s="159"/>
      <c r="R206" s="159"/>
      <c r="S206" s="159"/>
      <c r="T206" s="159"/>
      <c r="U206" s="159"/>
      <c r="V206" s="159"/>
      <c r="W206" s="159"/>
      <c r="X206" s="159"/>
    </row>
    <row r="207" spans="1:24" ht="15" customHeight="1" x14ac:dyDescent="0.3">
      <c r="A207" s="46">
        <v>44531</v>
      </c>
      <c r="B207" s="47">
        <v>1131886627.6689701</v>
      </c>
      <c r="C207" s="48">
        <v>787631965.07599998</v>
      </c>
      <c r="D207" s="48">
        <v>22852367.869926099</v>
      </c>
      <c r="E207" s="50">
        <v>125327573.88</v>
      </c>
      <c r="F207" s="48">
        <v>31736923.649173699</v>
      </c>
      <c r="G207" s="48">
        <v>14639996.21728</v>
      </c>
      <c r="H207" s="50">
        <v>1796211.479968719</v>
      </c>
      <c r="I207" s="48">
        <f t="shared" si="8"/>
        <v>1051887454.08569</v>
      </c>
      <c r="J207" s="48">
        <f t="shared" si="9"/>
        <v>569957096.65306163</v>
      </c>
      <c r="K207" s="48">
        <f>DPH_podane_priznania!K207</f>
        <v>333280941.35999995</v>
      </c>
      <c r="L207" s="50">
        <f t="shared" si="7"/>
        <v>815211298.79262829</v>
      </c>
      <c r="N207" s="159"/>
      <c r="O207" s="159"/>
      <c r="P207" s="159"/>
      <c r="Q207" s="159"/>
      <c r="R207" s="159"/>
      <c r="S207" s="159"/>
      <c r="T207" s="159"/>
      <c r="U207" s="159"/>
      <c r="V207" s="159"/>
      <c r="W207" s="159"/>
      <c r="X207" s="159"/>
    </row>
    <row r="208" spans="1:24" ht="15" customHeight="1" x14ac:dyDescent="0.3">
      <c r="A208" s="38">
        <v>44562</v>
      </c>
      <c r="B208" s="39">
        <v>923888550.15999997</v>
      </c>
      <c r="C208" s="40">
        <v>606103586</v>
      </c>
      <c r="D208" s="40">
        <v>55755804.109999999</v>
      </c>
      <c r="E208" s="63">
        <v>120561239.48</v>
      </c>
      <c r="F208" s="55"/>
      <c r="G208" s="55"/>
      <c r="H208" s="60"/>
      <c r="I208" s="40">
        <f t="shared" si="8"/>
        <v>1163623551.3181438</v>
      </c>
      <c r="J208" s="40">
        <f t="shared" si="9"/>
        <v>611274421.17305088</v>
      </c>
      <c r="K208" s="40">
        <v>266749048.41999999</v>
      </c>
      <c r="L208" s="43">
        <f t="shared" si="7"/>
        <v>819098178.56509292</v>
      </c>
      <c r="N208" s="159"/>
      <c r="O208" s="159"/>
      <c r="P208" s="159"/>
      <c r="Q208" s="159"/>
      <c r="R208" s="159"/>
      <c r="S208" s="159"/>
      <c r="T208" s="159"/>
      <c r="U208" s="159"/>
      <c r="V208" s="159"/>
      <c r="W208" s="159"/>
      <c r="X208" s="159"/>
    </row>
    <row r="209" spans="1:24" ht="15" customHeight="1" x14ac:dyDescent="0.3">
      <c r="A209" s="38">
        <v>44593</v>
      </c>
      <c r="B209" s="39">
        <v>945323450.03999996</v>
      </c>
      <c r="C209" s="40">
        <v>686489737.02999997</v>
      </c>
      <c r="D209" s="40">
        <v>15297819.950000001</v>
      </c>
      <c r="E209" s="43">
        <v>147053029.78</v>
      </c>
      <c r="F209" s="55"/>
      <c r="G209" s="55"/>
      <c r="H209" s="56"/>
      <c r="I209" s="40">
        <f t="shared" si="8"/>
        <v>923888550.15999997</v>
      </c>
      <c r="J209" s="40">
        <f t="shared" si="9"/>
        <v>699292413.24313319</v>
      </c>
      <c r="K209" s="40">
        <v>307351055.27999997</v>
      </c>
      <c r="L209" s="43">
        <f t="shared" si="7"/>
        <v>531947192.19686675</v>
      </c>
      <c r="N209" s="159"/>
      <c r="O209" s="159"/>
      <c r="P209" s="159"/>
      <c r="Q209" s="159"/>
      <c r="R209" s="159"/>
      <c r="S209" s="159"/>
      <c r="T209" s="159"/>
      <c r="U209" s="159"/>
      <c r="V209" s="159"/>
      <c r="W209" s="159"/>
      <c r="X209" s="159"/>
    </row>
    <row r="210" spans="1:24" ht="15" customHeight="1" x14ac:dyDescent="0.3">
      <c r="A210" s="38">
        <v>44621</v>
      </c>
      <c r="B210" s="39">
        <v>1140655051.4000001</v>
      </c>
      <c r="C210" s="40">
        <v>781054209.77999997</v>
      </c>
      <c r="D210" s="40">
        <v>22562504.329999998</v>
      </c>
      <c r="E210" s="43">
        <v>182646679.88999999</v>
      </c>
      <c r="F210" s="55">
        <v>22698115.780000001</v>
      </c>
      <c r="G210" s="55">
        <v>12032192.57</v>
      </c>
      <c r="H210" s="56">
        <v>2148469.0499999998</v>
      </c>
      <c r="I210" s="40">
        <f t="shared" si="8"/>
        <v>945323450.03999996</v>
      </c>
      <c r="J210" s="40">
        <f t="shared" si="9"/>
        <v>727109826.56599998</v>
      </c>
      <c r="K210" s="40">
        <v>328003737.35000002</v>
      </c>
      <c r="L210" s="43">
        <f t="shared" si="7"/>
        <v>546217360.824</v>
      </c>
      <c r="N210" s="159"/>
      <c r="O210" s="159"/>
      <c r="P210" s="159"/>
      <c r="Q210" s="159"/>
      <c r="R210" s="159"/>
      <c r="S210" s="159"/>
      <c r="T210" s="159"/>
      <c r="U210" s="159"/>
      <c r="V210" s="159"/>
      <c r="W210" s="159"/>
      <c r="X210" s="159"/>
    </row>
    <row r="211" spans="1:24" ht="15" customHeight="1" x14ac:dyDescent="0.3">
      <c r="A211" s="38">
        <v>44652</v>
      </c>
      <c r="B211" s="54">
        <v>1003868611.05</v>
      </c>
      <c r="C211" s="55">
        <v>693171226.85000002</v>
      </c>
      <c r="D211" s="55">
        <v>19423048.020000003</v>
      </c>
      <c r="E211" s="56">
        <v>160388072.38</v>
      </c>
      <c r="F211" s="55"/>
      <c r="G211" s="55"/>
      <c r="H211" s="56"/>
      <c r="I211" s="40">
        <f t="shared" si="8"/>
        <v>1163353167.1800001</v>
      </c>
      <c r="J211" s="40">
        <f t="shared" si="9"/>
        <v>617297556.35000002</v>
      </c>
      <c r="K211" s="40">
        <v>318837938.41000003</v>
      </c>
      <c r="L211" s="43">
        <f t="shared" si="7"/>
        <v>864893549.24000001</v>
      </c>
      <c r="N211" s="159"/>
      <c r="O211" s="159"/>
      <c r="P211" s="159"/>
      <c r="Q211" s="159"/>
      <c r="R211" s="159"/>
      <c r="S211" s="159"/>
      <c r="T211" s="159"/>
      <c r="U211" s="159"/>
      <c r="V211" s="159"/>
      <c r="W211" s="159"/>
      <c r="X211" s="159"/>
    </row>
    <row r="212" spans="1:24" ht="15" customHeight="1" x14ac:dyDescent="0.3">
      <c r="A212" s="38">
        <v>44682</v>
      </c>
      <c r="B212" s="54">
        <v>1110491022.1800001</v>
      </c>
      <c r="C212" s="55">
        <v>745674934.59000003</v>
      </c>
      <c r="D212" s="55">
        <v>19670300.009999998</v>
      </c>
      <c r="E212" s="56">
        <v>185298163.22</v>
      </c>
      <c r="F212" s="55"/>
      <c r="G212" s="55"/>
      <c r="H212" s="56"/>
      <c r="I212" s="40">
        <f t="shared" si="8"/>
        <v>1003868611.05</v>
      </c>
      <c r="J212" s="40">
        <f t="shared" si="9"/>
        <v>712012409.9772799</v>
      </c>
      <c r="K212" s="40">
        <v>334753236.39999998</v>
      </c>
      <c r="L212" s="43">
        <f t="shared" si="7"/>
        <v>626609437.47272003</v>
      </c>
      <c r="N212" s="159"/>
      <c r="O212" s="159"/>
      <c r="P212" s="159"/>
      <c r="Q212" s="159"/>
      <c r="R212" s="159"/>
      <c r="S212" s="159"/>
      <c r="T212" s="159"/>
      <c r="U212" s="159"/>
      <c r="V212" s="159"/>
      <c r="W212" s="159"/>
      <c r="X212" s="159"/>
    </row>
    <row r="213" spans="1:24" ht="15" customHeight="1" x14ac:dyDescent="0.3">
      <c r="A213" s="38">
        <v>44713</v>
      </c>
      <c r="B213" s="54">
        <v>1141691045.03</v>
      </c>
      <c r="C213" s="55">
        <v>754343587.47000003</v>
      </c>
      <c r="D213" s="55">
        <v>19699000.080000002</v>
      </c>
      <c r="E213" s="56">
        <v>182094490.19999999</v>
      </c>
      <c r="F213" s="55">
        <v>27867300.940000001</v>
      </c>
      <c r="G213" s="55">
        <v>13042436.639999999</v>
      </c>
      <c r="H213" s="56">
        <v>1452478.66</v>
      </c>
      <c r="I213" s="40">
        <f t="shared" si="8"/>
        <v>1110491022.1800001</v>
      </c>
      <c r="J213" s="40">
        <f t="shared" si="9"/>
        <v>739372554.25</v>
      </c>
      <c r="K213" s="40">
        <v>365783535.54999995</v>
      </c>
      <c r="L213" s="43">
        <f t="shared" si="7"/>
        <v>736902003.48000002</v>
      </c>
      <c r="N213" s="159"/>
      <c r="O213" s="159"/>
      <c r="P213" s="159"/>
      <c r="Q213" s="159"/>
      <c r="R213" s="159"/>
      <c r="S213" s="159"/>
      <c r="T213" s="159"/>
      <c r="U213" s="159"/>
      <c r="V213" s="159"/>
      <c r="W213" s="159"/>
      <c r="X213" s="159"/>
    </row>
    <row r="214" spans="1:24" ht="15" customHeight="1" x14ac:dyDescent="0.3">
      <c r="A214" s="38">
        <v>44743</v>
      </c>
      <c r="B214" s="54">
        <v>1031609300.2700001</v>
      </c>
      <c r="C214" s="55">
        <v>677015588.77999997</v>
      </c>
      <c r="D214" s="55">
        <v>20832508.23</v>
      </c>
      <c r="E214" s="56">
        <v>160110051.47</v>
      </c>
      <c r="F214" s="55"/>
      <c r="G214" s="55"/>
      <c r="H214" s="56"/>
      <c r="I214" s="40">
        <f t="shared" si="8"/>
        <v>1169558345.97</v>
      </c>
      <c r="J214" s="40">
        <f t="shared" si="9"/>
        <v>698411017.68000007</v>
      </c>
      <c r="K214" s="40">
        <v>287948820.28000003</v>
      </c>
      <c r="L214" s="43">
        <f t="shared" si="7"/>
        <v>759096148.56999993</v>
      </c>
      <c r="N214" s="159"/>
      <c r="O214" s="159"/>
      <c r="P214" s="159"/>
      <c r="Q214" s="159"/>
      <c r="R214" s="159"/>
      <c r="S214" s="159"/>
      <c r="T214" s="159"/>
      <c r="U214" s="159"/>
      <c r="V214" s="159"/>
      <c r="W214" s="159"/>
      <c r="X214" s="159"/>
    </row>
    <row r="215" spans="1:24" ht="15" customHeight="1" x14ac:dyDescent="0.3">
      <c r="A215" s="38">
        <v>44774</v>
      </c>
      <c r="B215" s="54">
        <v>1084806079.8999999</v>
      </c>
      <c r="C215" s="55">
        <v>659777073.25</v>
      </c>
      <c r="D215" s="55">
        <v>29084678.27</v>
      </c>
      <c r="E215" s="56">
        <v>153631719.38</v>
      </c>
      <c r="F215" s="55"/>
      <c r="G215" s="55"/>
      <c r="H215" s="56"/>
      <c r="I215" s="40">
        <f t="shared" si="8"/>
        <v>1031609300.2700001</v>
      </c>
      <c r="J215" s="40">
        <f t="shared" si="9"/>
        <v>733351975.4000001</v>
      </c>
      <c r="K215" s="40">
        <v>277068906.49999994</v>
      </c>
      <c r="L215" s="43">
        <f t="shared" si="7"/>
        <v>575326231.36999989</v>
      </c>
      <c r="N215" s="159"/>
      <c r="O215" s="159"/>
      <c r="P215" s="159"/>
      <c r="Q215" s="159"/>
      <c r="R215" s="159"/>
      <c r="S215" s="159"/>
      <c r="T215" s="159"/>
      <c r="U215" s="159"/>
      <c r="V215" s="159"/>
      <c r="W215" s="159"/>
      <c r="X215" s="159"/>
    </row>
    <row r="216" spans="1:24" ht="15" customHeight="1" x14ac:dyDescent="0.3">
      <c r="A216" s="38">
        <v>44805</v>
      </c>
      <c r="B216" s="54">
        <v>1096535618.3372102</v>
      </c>
      <c r="C216" s="55">
        <v>772916136.78790998</v>
      </c>
      <c r="D216" s="55">
        <v>25853630.089873102</v>
      </c>
      <c r="E216" s="56">
        <v>163129995.49000001</v>
      </c>
      <c r="F216" s="55">
        <v>27575028.120124821</v>
      </c>
      <c r="G216" s="55">
        <v>12651887.850847701</v>
      </c>
      <c r="H216" s="56">
        <v>1503699.0300061039</v>
      </c>
      <c r="I216" s="40">
        <f t="shared" si="8"/>
        <v>1084806079.8999999</v>
      </c>
      <c r="J216" s="40">
        <f t="shared" si="9"/>
        <v>711526640.50999999</v>
      </c>
      <c r="K216" s="40">
        <v>351492051.20000005</v>
      </c>
      <c r="L216" s="43">
        <f t="shared" si="7"/>
        <v>724771490.58999991</v>
      </c>
      <c r="N216" s="159"/>
      <c r="O216" s="159"/>
      <c r="P216" s="159"/>
      <c r="Q216" s="159"/>
      <c r="R216" s="159"/>
      <c r="S216" s="159"/>
      <c r="T216" s="159"/>
      <c r="U216" s="159"/>
      <c r="V216" s="159"/>
      <c r="W216" s="159"/>
      <c r="X216" s="159"/>
    </row>
    <row r="217" spans="1:24" ht="15" customHeight="1" x14ac:dyDescent="0.3">
      <c r="A217" s="38">
        <v>44835</v>
      </c>
      <c r="B217" s="54">
        <v>1159123156.8724499</v>
      </c>
      <c r="C217" s="55">
        <v>776972287.44099998</v>
      </c>
      <c r="D217" s="55">
        <v>27522758.669846497</v>
      </c>
      <c r="E217" s="56">
        <v>176521989.44</v>
      </c>
      <c r="F217" s="55"/>
      <c r="G217" s="55"/>
      <c r="H217" s="56"/>
      <c r="I217" s="40">
        <f t="shared" si="8"/>
        <v>1124110646.457335</v>
      </c>
      <c r="J217" s="40">
        <f t="shared" si="9"/>
        <v>641452578.41999996</v>
      </c>
      <c r="K217" s="40">
        <v>380138374.02999991</v>
      </c>
      <c r="L217" s="43">
        <f t="shared" si="7"/>
        <v>862796442.06733489</v>
      </c>
      <c r="N217" s="159"/>
      <c r="O217" s="159"/>
      <c r="P217" s="159"/>
      <c r="Q217" s="159"/>
      <c r="R217" s="159"/>
      <c r="S217" s="159"/>
      <c r="T217" s="159"/>
      <c r="U217" s="159"/>
      <c r="V217" s="159"/>
      <c r="W217" s="159"/>
      <c r="X217" s="159"/>
    </row>
    <row r="218" spans="1:24" ht="15" customHeight="1" x14ac:dyDescent="0.3">
      <c r="A218" s="38">
        <v>44866</v>
      </c>
      <c r="B218" s="54">
        <v>1186597623.0285099</v>
      </c>
      <c r="C218" s="55">
        <v>833485621.53709996</v>
      </c>
      <c r="D218" s="55">
        <v>22724815.279577397</v>
      </c>
      <c r="E218" s="56">
        <v>167702501.33000001</v>
      </c>
      <c r="F218" s="55"/>
      <c r="G218" s="55"/>
      <c r="H218" s="56"/>
      <c r="I218" s="40">
        <f t="shared" si="8"/>
        <v>1159123156.8724499</v>
      </c>
      <c r="J218" s="40">
        <f t="shared" si="9"/>
        <v>654960456.88012075</v>
      </c>
      <c r="K218" s="40">
        <v>364100080.81999993</v>
      </c>
      <c r="L218" s="43">
        <f t="shared" si="7"/>
        <v>868262780.81232905</v>
      </c>
      <c r="N218" s="159"/>
      <c r="O218" s="159"/>
      <c r="P218" s="159"/>
      <c r="Q218" s="159"/>
      <c r="R218" s="159"/>
      <c r="S218" s="159"/>
      <c r="T218" s="159"/>
      <c r="U218" s="159"/>
      <c r="V218" s="159"/>
      <c r="W218" s="159"/>
      <c r="X218" s="159"/>
    </row>
    <row r="219" spans="1:24" ht="15" customHeight="1" x14ac:dyDescent="0.3">
      <c r="A219" s="77">
        <v>44896</v>
      </c>
      <c r="B219" s="67">
        <v>1364148824.7890701</v>
      </c>
      <c r="C219" s="68">
        <v>881212970.18764997</v>
      </c>
      <c r="D219" s="68">
        <v>27102506.376551002</v>
      </c>
      <c r="E219" s="69">
        <v>172699841.56</v>
      </c>
      <c r="F219" s="68">
        <v>32395424.5100573</v>
      </c>
      <c r="G219" s="68">
        <v>12720934.460052</v>
      </c>
      <c r="H219" s="69">
        <v>1669979.0000061039</v>
      </c>
      <c r="I219" s="48">
        <f t="shared" si="8"/>
        <v>1186597623.0285099</v>
      </c>
      <c r="J219" s="48">
        <f t="shared" si="9"/>
        <v>758785372.0680635</v>
      </c>
      <c r="K219" s="48">
        <v>347339312.70999986</v>
      </c>
      <c r="L219" s="50">
        <f t="shared" si="7"/>
        <v>775151563.67044616</v>
      </c>
      <c r="M219" s="159"/>
      <c r="N219" s="159"/>
      <c r="O219" s="159"/>
      <c r="P219" s="159"/>
      <c r="Q219" s="159"/>
      <c r="R219" s="159"/>
      <c r="S219" s="159"/>
      <c r="T219" s="159"/>
      <c r="U219" s="159"/>
      <c r="V219" s="159"/>
      <c r="W219" s="159"/>
      <c r="X219" s="159"/>
    </row>
    <row r="220" spans="1:24" ht="15" customHeight="1" x14ac:dyDescent="0.3">
      <c r="A220" s="38">
        <v>44927</v>
      </c>
      <c r="B220" s="39">
        <v>1090998877.5800002</v>
      </c>
      <c r="C220" s="40">
        <v>656237704.47000003</v>
      </c>
      <c r="D220" s="40">
        <v>69123443.379999995</v>
      </c>
      <c r="E220" s="63">
        <v>163858236.75999999</v>
      </c>
      <c r="F220" s="55"/>
      <c r="G220" s="55"/>
      <c r="H220" s="60"/>
      <c r="I220" s="40">
        <f t="shared" si="8"/>
        <v>1396544249.2991273</v>
      </c>
      <c r="J220" s="40">
        <f t="shared" si="9"/>
        <v>745427984.0514226</v>
      </c>
      <c r="K220" s="40">
        <v>295083489.06999999</v>
      </c>
      <c r="L220" s="43">
        <f t="shared" si="7"/>
        <v>946199754.31770468</v>
      </c>
      <c r="M220" s="159"/>
      <c r="N220" s="159"/>
      <c r="O220" s="159"/>
    </row>
    <row r="221" spans="1:24" ht="15" customHeight="1" x14ac:dyDescent="0.3">
      <c r="A221" s="38">
        <v>44958</v>
      </c>
      <c r="B221" s="39">
        <v>1112209590.9499998</v>
      </c>
      <c r="C221" s="40">
        <v>751342307.58000004</v>
      </c>
      <c r="D221" s="40">
        <v>17946176.710000001</v>
      </c>
      <c r="E221" s="43">
        <v>198323290.97999999</v>
      </c>
      <c r="F221" s="55"/>
      <c r="G221" s="55"/>
      <c r="H221" s="56"/>
      <c r="I221" s="40">
        <f t="shared" si="8"/>
        <v>1090998877.5800002</v>
      </c>
      <c r="J221" s="40">
        <f t="shared" si="9"/>
        <v>822362364.24139047</v>
      </c>
      <c r="K221" s="40">
        <v>316039405.16000003</v>
      </c>
      <c r="L221" s="43">
        <f t="shared" si="7"/>
        <v>584675918.49860978</v>
      </c>
      <c r="M221" s="159"/>
      <c r="N221" s="159"/>
      <c r="O221" s="159"/>
    </row>
    <row r="222" spans="1:24" ht="15" customHeight="1" x14ac:dyDescent="0.3">
      <c r="A222" s="38">
        <v>44986</v>
      </c>
      <c r="B222" s="39">
        <v>1313061240.3400002</v>
      </c>
      <c r="C222" s="40">
        <v>817721664.89999998</v>
      </c>
      <c r="D222" s="40">
        <v>23067203.869999997</v>
      </c>
      <c r="E222" s="43">
        <v>224216195.91999999</v>
      </c>
      <c r="F222" s="55">
        <v>20338063.880000003</v>
      </c>
      <c r="G222" s="55">
        <v>10692196.98</v>
      </c>
      <c r="H222" s="56">
        <v>1339847.04</v>
      </c>
      <c r="I222" s="40">
        <f t="shared" si="8"/>
        <v>1112209590.9499998</v>
      </c>
      <c r="J222" s="40">
        <f t="shared" si="9"/>
        <v>803247922.00765002</v>
      </c>
      <c r="K222" s="40">
        <v>308927833.07999998</v>
      </c>
      <c r="L222" s="43">
        <f t="shared" si="7"/>
        <v>617889502.02234983</v>
      </c>
      <c r="M222" s="159"/>
      <c r="N222" s="159"/>
      <c r="O222" s="159"/>
    </row>
    <row r="223" spans="1:24" ht="15" customHeight="1" x14ac:dyDescent="0.3">
      <c r="A223" s="38">
        <v>45017</v>
      </c>
      <c r="B223" s="54">
        <v>1091811389.0899999</v>
      </c>
      <c r="C223" s="55">
        <v>700674135.31000006</v>
      </c>
      <c r="D223" s="55">
        <v>23232106.759999998</v>
      </c>
      <c r="E223" s="56">
        <v>167679687.58000001</v>
      </c>
      <c r="F223" s="55"/>
      <c r="G223" s="55"/>
      <c r="H223" s="56"/>
      <c r="I223" s="40">
        <f t="shared" si="8"/>
        <v>1333399304.2200003</v>
      </c>
      <c r="J223" s="40">
        <f t="shared" si="9"/>
        <v>672756581.98000002</v>
      </c>
      <c r="K223" s="40">
        <v>274891112.31999999</v>
      </c>
      <c r="L223" s="43">
        <f t="shared" si="7"/>
        <v>935533834.56000018</v>
      </c>
    </row>
    <row r="224" spans="1:24" ht="15" customHeight="1" x14ac:dyDescent="0.3">
      <c r="A224" s="38">
        <v>45047</v>
      </c>
      <c r="B224" s="54">
        <v>1207754209.3399999</v>
      </c>
      <c r="C224" s="55">
        <v>745330551.49000001</v>
      </c>
      <c r="D224" s="55">
        <v>22522205.649999999</v>
      </c>
      <c r="E224" s="56">
        <v>195318386.11000001</v>
      </c>
      <c r="F224" s="55"/>
      <c r="G224" s="55"/>
      <c r="H224" s="56"/>
      <c r="I224" s="40">
        <f t="shared" si="8"/>
        <v>1091811389.0899999</v>
      </c>
      <c r="J224" s="40">
        <f t="shared" si="9"/>
        <v>765549096.07005203</v>
      </c>
      <c r="K224" s="40">
        <v>313288199.68000001</v>
      </c>
      <c r="L224" s="43">
        <f t="shared" si="7"/>
        <v>639550492.69994783</v>
      </c>
    </row>
    <row r="225" spans="1:12" ht="15" customHeight="1" x14ac:dyDescent="0.3">
      <c r="A225" s="38">
        <v>45078</v>
      </c>
      <c r="B225" s="54">
        <v>1288979164.4399998</v>
      </c>
      <c r="C225" s="55">
        <v>793364175.46999991</v>
      </c>
      <c r="D225" s="55">
        <v>20351084.09</v>
      </c>
      <c r="E225" s="56">
        <v>205741749.34</v>
      </c>
      <c r="F225" s="55">
        <v>23855314.109999999</v>
      </c>
      <c r="G225" s="55">
        <v>11300717.57</v>
      </c>
      <c r="H225" s="56">
        <v>1331614.24</v>
      </c>
      <c r="I225" s="40">
        <f t="shared" si="8"/>
        <v>1207754209.3399999</v>
      </c>
      <c r="J225" s="40">
        <f t="shared" si="9"/>
        <v>737953049.80000007</v>
      </c>
      <c r="K225" s="40">
        <v>304640091.95999998</v>
      </c>
      <c r="L225" s="43">
        <f t="shared" ref="L225:L273" si="10">I225-J225+K225</f>
        <v>774441251.49999976</v>
      </c>
    </row>
    <row r="226" spans="1:12" ht="15" customHeight="1" x14ac:dyDescent="0.3">
      <c r="A226" s="38">
        <v>45108</v>
      </c>
      <c r="B226" s="54">
        <v>1103462520.02</v>
      </c>
      <c r="C226" s="55">
        <v>654600525.37</v>
      </c>
      <c r="D226" s="55">
        <v>18151892.260000002</v>
      </c>
      <c r="E226" s="56">
        <v>179057423.06999999</v>
      </c>
      <c r="F226" s="55"/>
      <c r="G226" s="55"/>
      <c r="H226" s="56"/>
      <c r="I226" s="40">
        <f t="shared" si="8"/>
        <v>1312834478.5499997</v>
      </c>
      <c r="J226" s="40">
        <f t="shared" si="9"/>
        <v>705790628.19000006</v>
      </c>
      <c r="K226" s="40">
        <v>280756318.5</v>
      </c>
      <c r="L226" s="43">
        <f t="shared" si="10"/>
        <v>887800168.85999966</v>
      </c>
    </row>
    <row r="227" spans="1:12" ht="15" customHeight="1" x14ac:dyDescent="0.3">
      <c r="A227" s="38">
        <v>45139</v>
      </c>
      <c r="B227" s="54">
        <v>1143242189.8699999</v>
      </c>
      <c r="C227" s="55">
        <v>685942115.90999997</v>
      </c>
      <c r="D227" s="55">
        <v>32007171.170000002</v>
      </c>
      <c r="E227" s="56">
        <v>160366066.44</v>
      </c>
      <c r="F227" s="55"/>
      <c r="G227" s="55"/>
      <c r="H227" s="56"/>
      <c r="I227" s="40">
        <f t="shared" ref="I227:I269" si="11">B226+F226</f>
        <v>1103462520.02</v>
      </c>
      <c r="J227" s="40">
        <f t="shared" ref="J227:J269" si="12">C224-E224-D225+G222-H225+E225</f>
        <v>744763413.37</v>
      </c>
      <c r="K227" s="40">
        <v>288661857.60000002</v>
      </c>
      <c r="L227" s="43">
        <f t="shared" si="10"/>
        <v>647360964.25</v>
      </c>
    </row>
    <row r="228" spans="1:12" ht="15" customHeight="1" x14ac:dyDescent="0.3">
      <c r="A228" s="38">
        <v>45170</v>
      </c>
      <c r="B228" s="54">
        <v>1208528383.6500001</v>
      </c>
      <c r="C228" s="55">
        <v>755642200.23000002</v>
      </c>
      <c r="D228" s="55">
        <v>19950084.959999997</v>
      </c>
      <c r="E228" s="56">
        <v>183667783.30000001</v>
      </c>
      <c r="F228" s="55">
        <v>22401042.07</v>
      </c>
      <c r="G228" s="55">
        <v>10856395.110000001</v>
      </c>
      <c r="H228" s="56">
        <v>1271263.3799999999</v>
      </c>
      <c r="I228" s="40">
        <f t="shared" si="11"/>
        <v>1143242189.8699999</v>
      </c>
      <c r="J228" s="40">
        <f t="shared" si="12"/>
        <v>748527956.93999982</v>
      </c>
      <c r="K228" s="40">
        <v>318319261.95999998</v>
      </c>
      <c r="L228" s="43">
        <f t="shared" si="10"/>
        <v>713033494.8900001</v>
      </c>
    </row>
    <row r="229" spans="1:12" ht="15" customHeight="1" x14ac:dyDescent="0.3">
      <c r="A229" s="38">
        <v>45200</v>
      </c>
      <c r="B229" s="54">
        <v>1273147694.97</v>
      </c>
      <c r="C229" s="55">
        <v>825236485.86000001</v>
      </c>
      <c r="D229" s="55">
        <v>21413799.150000002</v>
      </c>
      <c r="E229" s="56">
        <v>184711226.84999999</v>
      </c>
      <c r="F229" s="55"/>
      <c r="G229" s="55"/>
      <c r="H229" s="56"/>
      <c r="I229" s="40">
        <f t="shared" si="11"/>
        <v>1230929425.72</v>
      </c>
      <c r="J229" s="40">
        <f t="shared" si="12"/>
        <v>603901997.56999993</v>
      </c>
      <c r="K229" s="40">
        <v>338814541.32999998</v>
      </c>
      <c r="L229" s="43">
        <f t="shared" si="10"/>
        <v>965841969.48000002</v>
      </c>
    </row>
    <row r="230" spans="1:12" ht="15" customHeight="1" x14ac:dyDescent="0.3">
      <c r="A230" s="38">
        <v>45231</v>
      </c>
      <c r="B230" s="54">
        <v>1336577635.4100001</v>
      </c>
      <c r="C230" s="55">
        <v>779748753.88</v>
      </c>
      <c r="D230" s="55">
        <v>23744740.359999999</v>
      </c>
      <c r="E230" s="56">
        <v>167319938.41999999</v>
      </c>
      <c r="F230" s="55"/>
      <c r="G230" s="55"/>
      <c r="H230" s="56"/>
      <c r="I230" s="40">
        <f t="shared" si="11"/>
        <v>1273147694.97</v>
      </c>
      <c r="J230" s="40">
        <f t="shared" si="12"/>
        <v>699323202</v>
      </c>
      <c r="K230" s="40">
        <v>337778851.39999998</v>
      </c>
      <c r="L230" s="43">
        <f t="shared" si="10"/>
        <v>911603344.37</v>
      </c>
    </row>
    <row r="231" spans="1:12" ht="15" customHeight="1" x14ac:dyDescent="0.3">
      <c r="A231" s="77">
        <v>45261</v>
      </c>
      <c r="B231" s="67">
        <v>1437099506.48</v>
      </c>
      <c r="C231" s="68">
        <v>819710431.09000003</v>
      </c>
      <c r="D231" s="68">
        <v>34163052.910000004</v>
      </c>
      <c r="E231" s="69">
        <v>147200123.63999999</v>
      </c>
      <c r="F231" s="68">
        <v>27495028.68</v>
      </c>
      <c r="G231" s="68">
        <v>11849303</v>
      </c>
      <c r="H231" s="69">
        <v>1606861.62</v>
      </c>
      <c r="I231" s="48">
        <f t="shared" si="11"/>
        <v>1336577635.4100001</v>
      </c>
      <c r="J231" s="48">
        <f t="shared" si="12"/>
        <v>735271844.63000011</v>
      </c>
      <c r="K231" s="48">
        <v>293228392.22000003</v>
      </c>
      <c r="L231" s="50">
        <f t="shared" si="10"/>
        <v>894534183</v>
      </c>
    </row>
    <row r="232" spans="1:12" ht="15" customHeight="1" x14ac:dyDescent="0.3">
      <c r="A232" s="38">
        <v>45292</v>
      </c>
      <c r="B232" s="39">
        <v>1055644646.1900001</v>
      </c>
      <c r="C232" s="40">
        <v>627515343.59000003</v>
      </c>
      <c r="D232" s="40">
        <v>54477245.75</v>
      </c>
      <c r="E232" s="63">
        <v>150292948.43000001</v>
      </c>
      <c r="F232" s="55"/>
      <c r="G232" s="55"/>
      <c r="H232" s="60"/>
      <c r="I232" s="40">
        <f t="shared" si="11"/>
        <v>1464594535.1600001</v>
      </c>
      <c r="J232" s="40">
        <f t="shared" si="12"/>
        <v>784100457.06999993</v>
      </c>
      <c r="K232" s="40">
        <v>253979377.39000002</v>
      </c>
      <c r="L232" s="43">
        <f t="shared" si="10"/>
        <v>934473455.48000014</v>
      </c>
    </row>
    <row r="233" spans="1:12" ht="15" customHeight="1" x14ac:dyDescent="0.3">
      <c r="A233" s="38">
        <v>45323</v>
      </c>
      <c r="B233" s="39">
        <v>1083499781.25</v>
      </c>
      <c r="C233" s="40">
        <v>697304480.62</v>
      </c>
      <c r="D233" s="40">
        <v>18537656.5</v>
      </c>
      <c r="E233" s="43">
        <v>164142506.63</v>
      </c>
      <c r="F233" s="55"/>
      <c r="G233" s="55"/>
      <c r="H233" s="56"/>
      <c r="I233" s="40">
        <f t="shared" si="11"/>
        <v>1055644646.1900001</v>
      </c>
      <c r="J233" s="40">
        <f t="shared" si="12"/>
        <v>734715419.68000007</v>
      </c>
      <c r="K233" s="40">
        <v>289857900.16999996</v>
      </c>
      <c r="L233" s="43">
        <f t="shared" si="10"/>
        <v>610787126.67999995</v>
      </c>
    </row>
    <row r="234" spans="1:12" ht="15" customHeight="1" x14ac:dyDescent="0.3">
      <c r="A234" s="38">
        <v>45352</v>
      </c>
      <c r="B234" s="39">
        <v>1205847633.1800001</v>
      </c>
      <c r="C234" s="40">
        <v>729569347.20000005</v>
      </c>
      <c r="D234" s="40">
        <v>20252777.02</v>
      </c>
      <c r="E234" s="43">
        <v>181234092.16999999</v>
      </c>
      <c r="F234" s="55">
        <v>19507992.469999999</v>
      </c>
      <c r="G234" s="55">
        <v>9519837.6500000004</v>
      </c>
      <c r="H234" s="56">
        <v>1357079.86</v>
      </c>
      <c r="I234" s="40">
        <f t="shared" si="11"/>
        <v>1083499781.25</v>
      </c>
      <c r="J234" s="40">
        <f t="shared" si="12"/>
        <v>768326010.13000011</v>
      </c>
      <c r="K234" s="40">
        <v>286937972.08999997</v>
      </c>
      <c r="L234" s="43">
        <f t="shared" si="10"/>
        <v>602111743.2099998</v>
      </c>
    </row>
    <row r="235" spans="1:12" ht="15" customHeight="1" x14ac:dyDescent="0.3">
      <c r="A235" s="38">
        <v>45383</v>
      </c>
      <c r="B235" s="54">
        <v>1189532471.23</v>
      </c>
      <c r="C235" s="55">
        <v>730074153.50999999</v>
      </c>
      <c r="D235" s="55">
        <v>24617163.77</v>
      </c>
      <c r="E235" s="56">
        <v>160830419.13</v>
      </c>
      <c r="F235" s="55"/>
      <c r="G235" s="55"/>
      <c r="H235" s="56"/>
      <c r="I235" s="40">
        <f t="shared" si="11"/>
        <v>1225355625.6500001</v>
      </c>
      <c r="J235" s="40">
        <f t="shared" si="12"/>
        <v>622827245.28999996</v>
      </c>
      <c r="K235" s="40">
        <v>295471312.02999997</v>
      </c>
      <c r="L235" s="43">
        <f t="shared" si="10"/>
        <v>897999692.3900001</v>
      </c>
    </row>
    <row r="236" spans="1:12" ht="15" customHeight="1" x14ac:dyDescent="0.3">
      <c r="A236" s="38">
        <v>45413</v>
      </c>
      <c r="B236" s="54">
        <v>1182170739.22</v>
      </c>
      <c r="C236" s="55">
        <v>736396327.64999998</v>
      </c>
      <c r="D236" s="55">
        <v>20345312.690000001</v>
      </c>
      <c r="E236" s="56">
        <v>148710194.03</v>
      </c>
      <c r="F236" s="55"/>
      <c r="G236" s="55"/>
      <c r="H236" s="56"/>
      <c r="I236" s="40">
        <f t="shared" si="11"/>
        <v>1189532471.23</v>
      </c>
      <c r="J236" s="40">
        <f t="shared" si="12"/>
        <v>704635512.27999997</v>
      </c>
      <c r="K236" s="40">
        <v>313409698.38000011</v>
      </c>
      <c r="L236" s="43">
        <f t="shared" si="10"/>
        <v>798306657.33000016</v>
      </c>
    </row>
    <row r="237" spans="1:12" ht="15" customHeight="1" x14ac:dyDescent="0.3">
      <c r="A237" s="38">
        <v>45444</v>
      </c>
      <c r="B237" s="54">
        <v>1204584414.6099999</v>
      </c>
      <c r="C237" s="55">
        <v>730051691.69000006</v>
      </c>
      <c r="D237" s="55">
        <v>22488650.539999999</v>
      </c>
      <c r="E237" s="56">
        <v>152580072</v>
      </c>
      <c r="F237" s="55">
        <v>21968993.350000001</v>
      </c>
      <c r="G237" s="55">
        <v>11100305.93</v>
      </c>
      <c r="H237" s="56">
        <v>1261771.8700000001</v>
      </c>
      <c r="I237" s="40">
        <f t="shared" si="11"/>
        <v>1182170739.22</v>
      </c>
      <c r="J237" s="40">
        <f t="shared" si="12"/>
        <v>684548510.3900001</v>
      </c>
      <c r="K237" s="40">
        <v>263126058.16</v>
      </c>
      <c r="L237" s="43">
        <f t="shared" si="10"/>
        <v>760748286.98999989</v>
      </c>
    </row>
    <row r="238" spans="1:12" ht="15" customHeight="1" x14ac:dyDescent="0.3">
      <c r="A238" s="38">
        <v>45474</v>
      </c>
      <c r="B238" s="54">
        <v>1175181480.95</v>
      </c>
      <c r="C238" s="55">
        <v>675231615.52999997</v>
      </c>
      <c r="D238" s="55">
        <v>20119948.870000001</v>
      </c>
      <c r="E238" s="56">
        <v>149005852.02000001</v>
      </c>
      <c r="F238" s="55"/>
      <c r="G238" s="55"/>
      <c r="H238" s="56"/>
      <c r="I238" s="40">
        <f t="shared" si="11"/>
        <v>1226553407.9599998</v>
      </c>
      <c r="J238" s="40">
        <f t="shared" si="12"/>
        <v>697608615.71999991</v>
      </c>
      <c r="K238" s="40">
        <v>277393876.79000008</v>
      </c>
      <c r="L238" s="43">
        <f t="shared" si="10"/>
        <v>806338669.02999997</v>
      </c>
    </row>
    <row r="239" spans="1:12" ht="15" customHeight="1" x14ac:dyDescent="0.3">
      <c r="A239" s="38">
        <v>45505</v>
      </c>
      <c r="B239" s="54">
        <v>1112404900.4300001</v>
      </c>
      <c r="C239" s="55">
        <v>679272941.59000003</v>
      </c>
      <c r="D239" s="55">
        <v>27945574.09</v>
      </c>
      <c r="E239" s="56">
        <v>124816069.88</v>
      </c>
      <c r="F239" s="55"/>
      <c r="G239" s="55"/>
      <c r="H239" s="56"/>
      <c r="I239" s="40">
        <f t="shared" si="11"/>
        <v>1175181480.95</v>
      </c>
      <c r="J239" s="40">
        <f t="shared" si="12"/>
        <v>726035620.86000001</v>
      </c>
      <c r="K239" s="40">
        <v>289648335.11999995</v>
      </c>
      <c r="L239" s="43">
        <f t="shared" si="10"/>
        <v>738794195.21000004</v>
      </c>
    </row>
    <row r="240" spans="1:12" ht="15" customHeight="1" x14ac:dyDescent="0.3">
      <c r="A240" s="38">
        <v>45536</v>
      </c>
      <c r="B240" s="54">
        <v>1190838298.76</v>
      </c>
      <c r="C240" s="55">
        <v>751509758.23000002</v>
      </c>
      <c r="D240" s="55">
        <v>24776828.329999998</v>
      </c>
      <c r="E240" s="56">
        <v>159831997.38</v>
      </c>
      <c r="F240" s="55">
        <v>20423364.359999999</v>
      </c>
      <c r="G240" s="55">
        <v>9993731.9299999997</v>
      </c>
      <c r="H240" s="56">
        <v>1264583.48</v>
      </c>
      <c r="I240" s="40">
        <f t="shared" si="11"/>
        <v>1112404900.4300001</v>
      </c>
      <c r="J240" s="40">
        <f t="shared" si="12"/>
        <v>706357522.84000003</v>
      </c>
      <c r="K240" s="40">
        <v>322058436.25</v>
      </c>
      <c r="L240" s="43">
        <f t="shared" si="10"/>
        <v>728105813.84000003</v>
      </c>
    </row>
    <row r="241" spans="1:12" ht="15" customHeight="1" x14ac:dyDescent="0.3">
      <c r="A241" s="38">
        <v>45566</v>
      </c>
      <c r="B241" s="54">
        <v>1317041466.48</v>
      </c>
      <c r="C241" s="55">
        <v>848674183.50999999</v>
      </c>
      <c r="D241" s="55">
        <v>23053911.579999998</v>
      </c>
      <c r="E241" s="56">
        <v>178413244.24000001</v>
      </c>
      <c r="F241" s="55"/>
      <c r="G241" s="55"/>
      <c r="H241" s="56"/>
      <c r="I241" s="40">
        <f t="shared" si="11"/>
        <v>1211261663.1199999</v>
      </c>
      <c r="J241" s="40">
        <f t="shared" si="12"/>
        <v>623096259.29999995</v>
      </c>
      <c r="K241" s="40">
        <v>353454648.45999998</v>
      </c>
      <c r="L241" s="43">
        <f t="shared" si="10"/>
        <v>941620052.27999997</v>
      </c>
    </row>
    <row r="242" spans="1:12" ht="15" customHeight="1" x14ac:dyDescent="0.3">
      <c r="A242" s="38">
        <v>45597</v>
      </c>
      <c r="B242" s="55">
        <v>1333237342.0899999</v>
      </c>
      <c r="C242" s="55">
        <v>798795725.03999996</v>
      </c>
      <c r="D242" s="55">
        <v>22684989.059999999</v>
      </c>
      <c r="E242" s="56">
        <v>168029754.75999999</v>
      </c>
      <c r="F242" s="55"/>
      <c r="G242" s="55"/>
      <c r="H242" s="56"/>
      <c r="I242" s="40">
        <f t="shared" si="11"/>
        <v>1317041466.48</v>
      </c>
      <c r="J242" s="40">
        <f t="shared" si="12"/>
        <v>699347763.21000004</v>
      </c>
      <c r="K242" s="40">
        <v>318451158.25</v>
      </c>
      <c r="L242" s="43">
        <f t="shared" si="10"/>
        <v>936144861.51999998</v>
      </c>
    </row>
    <row r="243" spans="1:12" ht="15" customHeight="1" x14ac:dyDescent="0.3">
      <c r="A243" s="77">
        <v>45627</v>
      </c>
      <c r="B243" s="67">
        <v>1613344894.29</v>
      </c>
      <c r="C243" s="68">
        <v>840680616.01999998</v>
      </c>
      <c r="D243" s="68">
        <v>29847610.699999999</v>
      </c>
      <c r="E243" s="69">
        <v>142818387</v>
      </c>
      <c r="F243" s="68">
        <v>31731831.48</v>
      </c>
      <c r="G243" s="68">
        <v>11561568.33</v>
      </c>
      <c r="H243" s="69">
        <v>1417111.2</v>
      </c>
      <c r="I243" s="47">
        <f t="shared" si="11"/>
        <v>1333237342.0899999</v>
      </c>
      <c r="J243" s="48">
        <f t="shared" si="12"/>
        <v>747037093.50999999</v>
      </c>
      <c r="K243" s="48">
        <v>345553470.98999995</v>
      </c>
      <c r="L243" s="50">
        <f t="shared" si="10"/>
        <v>931753719.56999993</v>
      </c>
    </row>
    <row r="244" spans="1:12" ht="15" customHeight="1" x14ac:dyDescent="0.3">
      <c r="A244" s="38">
        <v>45658</v>
      </c>
      <c r="B244" s="39">
        <v>1214792241</v>
      </c>
      <c r="C244" s="40">
        <v>745111981</v>
      </c>
      <c r="D244" s="40">
        <v>58150850</v>
      </c>
      <c r="E244" s="63">
        <v>187837619</v>
      </c>
      <c r="F244" s="55"/>
      <c r="G244" s="55"/>
      <c r="H244" s="60"/>
      <c r="I244" s="40">
        <f t="shared" si="11"/>
        <v>1645076725.77</v>
      </c>
      <c r="J244" s="40">
        <f t="shared" si="12"/>
        <v>815605704.97000003</v>
      </c>
      <c r="K244" s="40">
        <v>279476838.49000001</v>
      </c>
      <c r="L244" s="43">
        <f t="shared" si="10"/>
        <v>1108947859.29</v>
      </c>
    </row>
    <row r="245" spans="1:12" ht="15" customHeight="1" x14ac:dyDescent="0.3">
      <c r="A245" s="38">
        <v>45689</v>
      </c>
      <c r="B245" s="39">
        <v>1191069442.3499999</v>
      </c>
      <c r="C245" s="40">
        <v>859247510.29999995</v>
      </c>
      <c r="D245" s="40">
        <v>21628426.949999999</v>
      </c>
      <c r="E245" s="43">
        <v>176276012.91</v>
      </c>
      <c r="F245" s="55"/>
      <c r="G245" s="55"/>
      <c r="H245" s="56"/>
      <c r="I245" s="40">
        <f t="shared" si="11"/>
        <v>1214792241</v>
      </c>
      <c r="J245" s="40">
        <f t="shared" si="12"/>
        <v>752313367.30999982</v>
      </c>
      <c r="K245" s="40">
        <v>381164308.35000002</v>
      </c>
      <c r="L245" s="43">
        <f t="shared" si="10"/>
        <v>843643182.0400002</v>
      </c>
    </row>
    <row r="246" spans="1:12" ht="15" customHeight="1" x14ac:dyDescent="0.3">
      <c r="A246" s="38">
        <v>45717</v>
      </c>
      <c r="B246" s="39">
        <v>1385200957.6800001</v>
      </c>
      <c r="C246" s="40">
        <v>941360626.12</v>
      </c>
      <c r="D246" s="40">
        <v>28080372.379999999</v>
      </c>
      <c r="E246" s="43">
        <v>220994546.65000001</v>
      </c>
      <c r="F246" s="55">
        <v>21880887.829999998</v>
      </c>
      <c r="G246" s="55">
        <v>10553328.310000001</v>
      </c>
      <c r="H246" s="56">
        <v>1366431.8</v>
      </c>
      <c r="I246" s="40">
        <f t="shared" si="11"/>
        <v>1191069442.3499999</v>
      </c>
      <c r="J246" s="40">
        <f t="shared" si="12"/>
        <v>827548998.01999998</v>
      </c>
      <c r="K246" s="40">
        <v>364241272.48999995</v>
      </c>
      <c r="L246" s="43">
        <f t="shared" si="10"/>
        <v>727761716.81999993</v>
      </c>
    </row>
    <row r="247" spans="1:12" ht="15" customHeight="1" x14ac:dyDescent="0.3">
      <c r="A247" s="38">
        <v>45748</v>
      </c>
      <c r="B247" s="54">
        <v>1287051852.99</v>
      </c>
      <c r="C247" s="55">
        <v>906080154.97000003</v>
      </c>
      <c r="D247" s="55">
        <v>27290998.949999999</v>
      </c>
      <c r="E247" s="56">
        <v>202715254.88</v>
      </c>
      <c r="F247" s="55"/>
      <c r="G247" s="55"/>
      <c r="H247" s="56"/>
      <c r="I247" s="40">
        <f t="shared" si="11"/>
        <v>1407081845.51</v>
      </c>
      <c r="J247" s="40">
        <f t="shared" si="12"/>
        <v>711921947.96000004</v>
      </c>
      <c r="K247" s="40">
        <v>413871772.47000003</v>
      </c>
      <c r="L247" s="43">
        <f t="shared" si="10"/>
        <v>1109031670.02</v>
      </c>
    </row>
    <row r="248" spans="1:12" ht="15" customHeight="1" x14ac:dyDescent="0.3">
      <c r="A248" s="38">
        <v>45778</v>
      </c>
      <c r="B248" s="54">
        <v>1321034799.5999999</v>
      </c>
      <c r="C248" s="55">
        <v>880086795.95000005</v>
      </c>
      <c r="D248" s="55">
        <v>22391790.809999999</v>
      </c>
      <c r="E248" s="56">
        <v>219394387.75999999</v>
      </c>
      <c r="F248" s="55"/>
      <c r="G248" s="55"/>
      <c r="H248" s="56"/>
      <c r="I248" s="40">
        <f t="shared" si="11"/>
        <v>1287051852.99</v>
      </c>
      <c r="J248" s="40">
        <f t="shared" si="12"/>
        <v>886080808.19000006</v>
      </c>
      <c r="K248" s="40">
        <v>369199667.32999998</v>
      </c>
      <c r="L248" s="43">
        <f t="shared" si="10"/>
        <v>770170712.12999988</v>
      </c>
    </row>
    <row r="249" spans="1:12" ht="15" customHeight="1" x14ac:dyDescent="0.3">
      <c r="A249" s="38">
        <v>45809</v>
      </c>
      <c r="B249" s="54">
        <v>1382839705</v>
      </c>
      <c r="C249" s="55">
        <v>893943394</v>
      </c>
      <c r="D249" s="55">
        <v>29281810</v>
      </c>
      <c r="E249" s="56">
        <v>209769448</v>
      </c>
      <c r="F249" s="55">
        <v>27953317</v>
      </c>
      <c r="G249" s="55">
        <v>11981824</v>
      </c>
      <c r="H249" s="56">
        <v>1253573</v>
      </c>
      <c r="I249" s="40">
        <f t="shared" si="11"/>
        <v>1321034799.5999999</v>
      </c>
      <c r="J249" s="40">
        <f t="shared" si="12"/>
        <v>895790335.39999998</v>
      </c>
      <c r="K249" s="40">
        <v>368983811.26999998</v>
      </c>
      <c r="L249" s="43">
        <f t="shared" si="10"/>
        <v>794228275.46999991</v>
      </c>
    </row>
    <row r="250" spans="1:12" ht="15" customHeight="1" x14ac:dyDescent="0.3">
      <c r="A250" s="38">
        <v>45839</v>
      </c>
      <c r="B250" s="54">
        <v>1345522620.52</v>
      </c>
      <c r="C250" s="55">
        <v>758275283.52999997</v>
      </c>
      <c r="D250" s="55">
        <v>27939293.579999998</v>
      </c>
      <c r="E250" s="56">
        <v>162046245.91999999</v>
      </c>
      <c r="F250" s="55"/>
      <c r="G250" s="55"/>
      <c r="H250" s="56"/>
      <c r="I250" s="40">
        <f t="shared" si="11"/>
        <v>1410793022</v>
      </c>
      <c r="J250" s="40">
        <f t="shared" si="12"/>
        <v>900367497.04000008</v>
      </c>
      <c r="K250" s="40">
        <v>256092954.64000008</v>
      </c>
      <c r="L250" s="43">
        <f t="shared" si="10"/>
        <v>766518479.60000002</v>
      </c>
    </row>
    <row r="251" spans="1:12" ht="15" customHeight="1" x14ac:dyDescent="0.3">
      <c r="A251" s="38">
        <v>45870</v>
      </c>
      <c r="B251" s="54">
        <v>1326577545.8800001</v>
      </c>
      <c r="C251" s="55">
        <v>702833243.88999999</v>
      </c>
      <c r="D251" s="55">
        <v>22076924.800000001</v>
      </c>
      <c r="E251" s="56">
        <v>145701582.69</v>
      </c>
      <c r="F251" s="55"/>
      <c r="G251" s="55"/>
      <c r="H251" s="56"/>
      <c r="I251" s="40">
        <f t="shared" si="11"/>
        <v>1345522620.52</v>
      </c>
      <c r="J251" s="40">
        <f t="shared" si="12"/>
        <v>850479801.5</v>
      </c>
      <c r="K251" s="40">
        <v>128341931.93000002</v>
      </c>
      <c r="L251" s="43">
        <f t="shared" si="10"/>
        <v>623384750.95000005</v>
      </c>
    </row>
    <row r="252" spans="1:12" ht="15" customHeight="1" x14ac:dyDescent="0.3">
      <c r="A252" s="38">
        <v>45901</v>
      </c>
      <c r="B252" s="54">
        <v>1492165629.95</v>
      </c>
      <c r="C252" s="55">
        <v>786014512.38</v>
      </c>
      <c r="D252" s="55">
        <v>22161261.989999998</v>
      </c>
      <c r="E252" s="56">
        <v>148271918.27000001</v>
      </c>
      <c r="F252" s="55">
        <v>21879188.43</v>
      </c>
      <c r="G252" s="55">
        <v>10102507.51</v>
      </c>
      <c r="H252" s="56">
        <v>1403689.82</v>
      </c>
      <c r="I252" s="40">
        <f t="shared" si="11"/>
        <v>1326577545.8800001</v>
      </c>
      <c r="J252" s="40">
        <f t="shared" si="12"/>
        <v>818280898.33999991</v>
      </c>
      <c r="K252" s="40">
        <v>159960410.49999997</v>
      </c>
      <c r="L252" s="43">
        <f t="shared" si="10"/>
        <v>668257058.0400002</v>
      </c>
    </row>
    <row r="253" spans="1:12" ht="15" customHeight="1" x14ac:dyDescent="0.3">
      <c r="A253" s="38">
        <v>45931</v>
      </c>
      <c r="B253" s="54">
        <v>1593823189.78</v>
      </c>
      <c r="C253" s="55">
        <v>857720045.30999994</v>
      </c>
      <c r="D253" s="55">
        <v>26515265.190000001</v>
      </c>
      <c r="E253" s="56">
        <v>179056965.91</v>
      </c>
      <c r="F253" s="55"/>
      <c r="G253" s="55"/>
      <c r="H253" s="56"/>
      <c r="I253" s="40">
        <f t="shared" si="11"/>
        <v>1514044818.3800001</v>
      </c>
      <c r="J253" s="40">
        <f t="shared" si="12"/>
        <v>719853695.5</v>
      </c>
      <c r="K253" s="40">
        <v>201827036.79000005</v>
      </c>
      <c r="L253" s="43">
        <f t="shared" si="10"/>
        <v>996018159.6700002</v>
      </c>
    </row>
    <row r="254" spans="1:12" ht="15" customHeight="1" x14ac:dyDescent="0.3">
      <c r="A254" s="38">
        <v>45962</v>
      </c>
      <c r="B254" s="55">
        <v>1591820871.6400001</v>
      </c>
      <c r="C254" s="55">
        <v>847824039.87</v>
      </c>
      <c r="D254" s="55">
        <v>27824168.059999999</v>
      </c>
      <c r="E254" s="56">
        <v>207226356.65000001</v>
      </c>
      <c r="F254" s="55"/>
      <c r="G254" s="55"/>
      <c r="H254" s="56"/>
      <c r="I254" s="40">
        <f t="shared" si="11"/>
        <v>1593823189.78</v>
      </c>
      <c r="J254" s="40">
        <f t="shared" si="12"/>
        <v>693820451.65999997</v>
      </c>
      <c r="K254" s="40">
        <v>152410898.03</v>
      </c>
      <c r="L254" s="43">
        <f t="shared" si="10"/>
        <v>1052413636.15</v>
      </c>
    </row>
    <row r="255" spans="1:12" ht="15" customHeight="1" x14ac:dyDescent="0.3">
      <c r="A255" s="77">
        <v>45992</v>
      </c>
      <c r="B255" s="67">
        <v>1737228443.3099999</v>
      </c>
      <c r="C255" s="68">
        <v>903623906.83000004</v>
      </c>
      <c r="D255" s="68">
        <v>31487015.850000001</v>
      </c>
      <c r="E255" s="69">
        <v>194307333.83000001</v>
      </c>
      <c r="F255" s="68">
        <v>28171616.370000001</v>
      </c>
      <c r="G255" s="68">
        <v>12912390.189999999</v>
      </c>
      <c r="H255" s="69">
        <v>1772238.02</v>
      </c>
      <c r="I255" s="47">
        <f t="shared" si="11"/>
        <v>1591820871.6400001</v>
      </c>
      <c r="J255" s="48">
        <f t="shared" si="12"/>
        <v>790284294.82999992</v>
      </c>
      <c r="K255" s="48">
        <v>180924120.79999998</v>
      </c>
      <c r="L255" s="50">
        <f t="shared" si="10"/>
        <v>982460697.61000013</v>
      </c>
    </row>
    <row r="256" spans="1:12" ht="15" customHeight="1" x14ac:dyDescent="0.3">
      <c r="A256" s="38">
        <v>46023</v>
      </c>
      <c r="B256" s="39">
        <v>1382362354.5699999</v>
      </c>
      <c r="C256" s="40">
        <v>664040727.94000006</v>
      </c>
      <c r="D256" s="40">
        <v>49133085.140000001</v>
      </c>
      <c r="E256" s="63">
        <v>160772299.47999999</v>
      </c>
      <c r="F256" s="55"/>
      <c r="G256" s="55"/>
      <c r="H256" s="60"/>
      <c r="I256" s="40">
        <f t="shared" si="11"/>
        <v>1765400059.6799998</v>
      </c>
      <c r="J256" s="40">
        <f t="shared" si="12"/>
        <v>858065267.99000001</v>
      </c>
      <c r="K256" s="40">
        <v>164737630.99000001</v>
      </c>
      <c r="L256" s="43">
        <f t="shared" si="10"/>
        <v>1072072422.6799998</v>
      </c>
    </row>
    <row r="257" spans="1:12" ht="15" customHeight="1" x14ac:dyDescent="0.3">
      <c r="A257" s="38">
        <v>46054</v>
      </c>
      <c r="B257" s="39">
        <v>1367372677.78</v>
      </c>
      <c r="C257" s="40">
        <v>769332230.92999995</v>
      </c>
      <c r="D257" s="40">
        <v>20575912</v>
      </c>
      <c r="E257" s="43">
        <v>206905177.03999999</v>
      </c>
      <c r="F257" s="55"/>
      <c r="G257" s="55"/>
      <c r="H257" s="56"/>
      <c r="I257" s="40">
        <f t="shared" si="11"/>
        <v>1382362354.5699999</v>
      </c>
      <c r="J257" s="40">
        <f t="shared" si="12"/>
        <v>811748270.69000006</v>
      </c>
      <c r="K257" s="40">
        <v>171185952.50999999</v>
      </c>
      <c r="L257" s="43">
        <f t="shared" si="10"/>
        <v>741800036.38999987</v>
      </c>
    </row>
    <row r="258" spans="1:12" ht="15" customHeight="1" x14ac:dyDescent="0.3">
      <c r="A258" s="38">
        <v>46082</v>
      </c>
      <c r="B258" s="39"/>
      <c r="C258" s="40"/>
      <c r="D258" s="40"/>
      <c r="E258" s="43"/>
      <c r="F258" s="55"/>
      <c r="G258" s="55"/>
      <c r="H258" s="56"/>
      <c r="I258" s="40">
        <f t="shared" si="11"/>
        <v>1367372677.78</v>
      </c>
      <c r="J258" s="40">
        <f t="shared" si="12"/>
        <v>820955787.34000003</v>
      </c>
      <c r="K258" s="40">
        <v>179971233.31999996</v>
      </c>
      <c r="L258" s="43">
        <f t="shared" si="10"/>
        <v>726388123.75999987</v>
      </c>
    </row>
    <row r="259" spans="1:12" ht="15" customHeight="1" x14ac:dyDescent="0.3">
      <c r="A259" s="38">
        <v>46113</v>
      </c>
      <c r="B259" s="54"/>
      <c r="C259" s="55"/>
      <c r="D259" s="55"/>
      <c r="E259" s="56"/>
      <c r="F259" s="55"/>
      <c r="G259" s="55"/>
      <c r="H259" s="56"/>
      <c r="I259" s="40"/>
      <c r="J259" s="40"/>
      <c r="K259" s="40"/>
      <c r="L259" s="43"/>
    </row>
    <row r="260" spans="1:12" ht="15" customHeight="1" x14ac:dyDescent="0.3">
      <c r="A260" s="38">
        <v>46143</v>
      </c>
      <c r="B260" s="54"/>
      <c r="C260" s="55"/>
      <c r="D260" s="55"/>
      <c r="E260" s="56"/>
      <c r="F260" s="55"/>
      <c r="G260" s="55"/>
      <c r="H260" s="56"/>
      <c r="I260" s="40"/>
      <c r="J260" s="40"/>
      <c r="K260" s="40"/>
      <c r="L260" s="43"/>
    </row>
    <row r="261" spans="1:12" ht="15" customHeight="1" x14ac:dyDescent="0.3">
      <c r="A261" s="38">
        <v>46174</v>
      </c>
      <c r="B261" s="54"/>
      <c r="C261" s="55"/>
      <c r="D261" s="55"/>
      <c r="E261" s="56"/>
      <c r="F261" s="55"/>
      <c r="G261" s="55"/>
      <c r="H261" s="56"/>
      <c r="I261" s="40"/>
      <c r="J261" s="40"/>
      <c r="K261" s="40"/>
      <c r="L261" s="43"/>
    </row>
    <row r="262" spans="1:12" ht="15" customHeight="1" x14ac:dyDescent="0.3">
      <c r="A262" s="38">
        <v>46204</v>
      </c>
      <c r="B262" s="54"/>
      <c r="C262" s="55"/>
      <c r="D262" s="55"/>
      <c r="E262" s="56"/>
      <c r="F262" s="55"/>
      <c r="G262" s="55"/>
      <c r="H262" s="56"/>
      <c r="I262" s="40"/>
      <c r="J262" s="40"/>
      <c r="K262" s="40"/>
      <c r="L262" s="43"/>
    </row>
    <row r="263" spans="1:12" ht="15" customHeight="1" x14ac:dyDescent="0.3">
      <c r="A263" s="38">
        <v>46235</v>
      </c>
      <c r="B263" s="54"/>
      <c r="C263" s="55"/>
      <c r="D263" s="55"/>
      <c r="E263" s="56"/>
      <c r="F263" s="55"/>
      <c r="G263" s="55"/>
      <c r="H263" s="56"/>
      <c r="I263" s="40"/>
      <c r="J263" s="40"/>
      <c r="K263" s="40"/>
      <c r="L263" s="43"/>
    </row>
    <row r="264" spans="1:12" ht="15" customHeight="1" x14ac:dyDescent="0.3">
      <c r="A264" s="38">
        <v>46266</v>
      </c>
      <c r="B264" s="54"/>
      <c r="C264" s="55"/>
      <c r="D264" s="55"/>
      <c r="E264" s="56"/>
      <c r="F264" s="55"/>
      <c r="G264" s="55"/>
      <c r="H264" s="56"/>
      <c r="I264" s="40"/>
      <c r="J264" s="40"/>
      <c r="K264" s="40"/>
      <c r="L264" s="43"/>
    </row>
    <row r="265" spans="1:12" ht="15" customHeight="1" x14ac:dyDescent="0.3">
      <c r="A265" s="38">
        <v>46296</v>
      </c>
      <c r="B265" s="54"/>
      <c r="C265" s="55"/>
      <c r="D265" s="55"/>
      <c r="E265" s="56"/>
      <c r="F265" s="55"/>
      <c r="G265" s="55"/>
      <c r="H265" s="56"/>
      <c r="I265" s="40"/>
      <c r="J265" s="40"/>
      <c r="K265" s="40"/>
      <c r="L265" s="43"/>
    </row>
    <row r="266" spans="1:12" ht="15" customHeight="1" x14ac:dyDescent="0.3">
      <c r="A266" s="38">
        <v>46327</v>
      </c>
      <c r="B266" s="55"/>
      <c r="C266" s="55"/>
      <c r="D266" s="55"/>
      <c r="E266" s="56"/>
      <c r="F266" s="55"/>
      <c r="G266" s="55"/>
      <c r="H266" s="56"/>
      <c r="I266" s="40"/>
      <c r="J266" s="40"/>
      <c r="K266" s="40"/>
      <c r="L266" s="43"/>
    </row>
    <row r="267" spans="1:12" ht="15" customHeight="1" x14ac:dyDescent="0.3">
      <c r="A267" s="77">
        <v>46357</v>
      </c>
      <c r="B267" s="67"/>
      <c r="C267" s="68"/>
      <c r="D267" s="68"/>
      <c r="E267" s="69"/>
      <c r="F267" s="68"/>
      <c r="G267" s="68"/>
      <c r="H267" s="69"/>
      <c r="I267" s="47"/>
      <c r="J267" s="48"/>
      <c r="K267" s="48"/>
      <c r="L267" s="50"/>
    </row>
    <row r="268" spans="1:12" ht="16.5" customHeight="1" thickBot="1" x14ac:dyDescent="0.35">
      <c r="A268" s="38"/>
      <c r="B268" s="168"/>
      <c r="C268" s="169"/>
      <c r="D268" s="169"/>
      <c r="E268" s="169"/>
      <c r="F268" s="79"/>
      <c r="G268" s="79"/>
      <c r="H268" s="79"/>
      <c r="I268" s="169"/>
      <c r="J268" s="169"/>
      <c r="K268" s="169"/>
      <c r="L268" s="169"/>
    </row>
    <row r="269" spans="1:12" ht="30.75" customHeight="1" thickBot="1" x14ac:dyDescent="0.35">
      <c r="A269" s="80"/>
      <c r="B269" s="170" t="s">
        <v>15</v>
      </c>
      <c r="C269" s="171"/>
      <c r="D269" s="171"/>
      <c r="E269" s="171"/>
      <c r="F269" s="171"/>
      <c r="G269" s="171"/>
      <c r="H269" s="172"/>
    </row>
    <row r="270" spans="1:12" ht="13.5" customHeight="1" x14ac:dyDescent="0.3">
      <c r="B270" s="84"/>
      <c r="H270" s="85"/>
    </row>
    <row r="271" spans="1:12" ht="13.5" customHeight="1" x14ac:dyDescent="0.3">
      <c r="B271" s="173" t="s">
        <v>16</v>
      </c>
      <c r="C271" s="174"/>
      <c r="D271" s="174"/>
      <c r="E271" s="174"/>
      <c r="F271" s="174"/>
      <c r="G271" s="174"/>
      <c r="H271" s="85"/>
    </row>
    <row r="272" spans="1:12" ht="23.5" customHeight="1" x14ac:dyDescent="0.3">
      <c r="B272" s="175" t="s">
        <v>17</v>
      </c>
      <c r="C272" s="176"/>
      <c r="D272" s="176"/>
      <c r="E272" s="176"/>
      <c r="F272" s="176"/>
      <c r="G272" s="176"/>
      <c r="H272" s="177"/>
    </row>
    <row r="273" spans="2:8" ht="21.65" customHeight="1" x14ac:dyDescent="0.3">
      <c r="B273" s="175"/>
      <c r="C273" s="176"/>
      <c r="D273" s="176"/>
      <c r="E273" s="176"/>
      <c r="F273" s="176"/>
      <c r="G273" s="176"/>
      <c r="H273" s="177"/>
    </row>
    <row r="274" spans="2:8" ht="23.15" customHeight="1" x14ac:dyDescent="0.3">
      <c r="B274" s="175"/>
      <c r="C274" s="176"/>
      <c r="D274" s="176"/>
      <c r="E274" s="176"/>
      <c r="F274" s="176"/>
      <c r="G274" s="176"/>
      <c r="H274" s="177"/>
    </row>
    <row r="275" spans="2:8" ht="13.5" customHeight="1" x14ac:dyDescent="0.3">
      <c r="B275" s="91"/>
      <c r="C275" s="92"/>
      <c r="D275" s="92"/>
      <c r="E275" s="92"/>
      <c r="F275" s="92"/>
      <c r="G275" s="92"/>
      <c r="H275" s="93"/>
    </row>
    <row r="276" spans="2:8" ht="13.5" customHeight="1" x14ac:dyDescent="0.3">
      <c r="B276" s="173" t="s">
        <v>18</v>
      </c>
      <c r="C276" s="174"/>
      <c r="D276" s="174"/>
      <c r="E276" s="174"/>
      <c r="F276" s="174"/>
      <c r="G276" s="174"/>
      <c r="H276" s="178"/>
    </row>
    <row r="277" spans="2:8" ht="13.5" customHeight="1" x14ac:dyDescent="0.3">
      <c r="B277" s="175" t="s">
        <v>19</v>
      </c>
      <c r="C277" s="176"/>
      <c r="D277" s="176"/>
      <c r="E277" s="176"/>
      <c r="F277" s="176"/>
      <c r="G277" s="176"/>
      <c r="H277" s="177"/>
    </row>
    <row r="278" spans="2:8" ht="13.5" customHeight="1" x14ac:dyDescent="0.3">
      <c r="B278" s="175"/>
      <c r="C278" s="176"/>
      <c r="D278" s="176"/>
      <c r="E278" s="176"/>
      <c r="F278" s="176"/>
      <c r="G278" s="176"/>
      <c r="H278" s="177"/>
    </row>
    <row r="279" spans="2:8" ht="13.5" customHeight="1" x14ac:dyDescent="0.3">
      <c r="B279" s="175"/>
      <c r="C279" s="176"/>
      <c r="D279" s="176"/>
      <c r="E279" s="176"/>
      <c r="F279" s="176"/>
      <c r="G279" s="176"/>
      <c r="H279" s="177"/>
    </row>
    <row r="280" spans="2:8" ht="13.5" customHeight="1" x14ac:dyDescent="0.3">
      <c r="B280" s="175"/>
      <c r="C280" s="176"/>
      <c r="D280" s="176"/>
      <c r="E280" s="176"/>
      <c r="F280" s="176"/>
      <c r="G280" s="176"/>
      <c r="H280" s="177"/>
    </row>
    <row r="281" spans="2:8" ht="13.5" customHeight="1" x14ac:dyDescent="0.3">
      <c r="B281" s="175" t="s">
        <v>20</v>
      </c>
      <c r="C281" s="176"/>
      <c r="D281" s="176"/>
      <c r="E281" s="176"/>
      <c r="F281" s="176"/>
      <c r="G281" s="176"/>
      <c r="H281" s="177"/>
    </row>
    <row r="282" spans="2:8" ht="14.25" customHeight="1" thickBot="1" x14ac:dyDescent="0.35">
      <c r="B282" s="179"/>
      <c r="C282" s="180"/>
      <c r="D282" s="180"/>
      <c r="E282" s="180"/>
      <c r="F282" s="180"/>
      <c r="G282" s="180"/>
      <c r="H282" s="181"/>
    </row>
  </sheetData>
  <mergeCells count="11">
    <mergeCell ref="B271:G271"/>
    <mergeCell ref="B272:H274"/>
    <mergeCell ref="B276:H276"/>
    <mergeCell ref="B277:H280"/>
    <mergeCell ref="B281:H282"/>
    <mergeCell ref="A1:H1"/>
    <mergeCell ref="I1:L2"/>
    <mergeCell ref="A2:A3"/>
    <mergeCell ref="B2:E2"/>
    <mergeCell ref="F2:H2"/>
    <mergeCell ref="B269:H269"/>
  </mergeCells>
  <pageMargins left="0.7" right="0.7" top="0.75" bottom="0.75" header="0.3" footer="0.3"/>
  <pageSetup paperSize="9" orientation="portrait"/>
  <headerFooter>
    <oddFooter>&amp;L_x000D_&amp;1#&amp;"Calibri"&amp;10&amp;K000000 Interné</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AF567-9B05-4D04-97CD-2E06243BCA1D}">
  <sheetPr codeName="Hárok7"/>
  <dimension ref="A1:AE96"/>
  <sheetViews>
    <sheetView showGridLines="0" zoomScale="80" zoomScaleNormal="80" workbookViewId="0">
      <pane xSplit="9" ySplit="25" topLeftCell="J71"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 x14ac:dyDescent="0.3"/>
  <cols>
    <col min="1" max="1" width="10.1796875" style="42" customWidth="1"/>
    <col min="2" max="3" width="16.81640625" style="42" customWidth="1"/>
    <col min="4" max="4" width="17.1796875" style="42" customWidth="1"/>
    <col min="5" max="5" width="13.453125" style="42" bestFit="1" customWidth="1"/>
    <col min="6" max="6" width="15.1796875" style="42" customWidth="1"/>
    <col min="7" max="7" width="21.453125" style="42" customWidth="1"/>
    <col min="8" max="8" width="21.453125" style="42" hidden="1" customWidth="1"/>
    <col min="9" max="9" width="21.453125" style="42" customWidth="1"/>
    <col min="10" max="10" width="18.1796875" style="42" customWidth="1"/>
    <col min="11" max="11" width="18.453125" style="42" customWidth="1"/>
    <col min="12" max="12" width="18.1796875" style="42" customWidth="1"/>
    <col min="13" max="13" width="16" style="42" customWidth="1"/>
    <col min="14" max="14" width="17.453125" style="42" customWidth="1"/>
    <col min="15" max="15" width="17.453125" style="150" customWidth="1"/>
    <col min="16" max="18" width="6.453125" style="42" customWidth="1"/>
    <col min="19" max="19" width="12.54296875" style="42" customWidth="1"/>
    <col min="20" max="20" width="12.453125" style="42" customWidth="1"/>
    <col min="21" max="23" width="9.1796875" style="42" customWidth="1"/>
    <col min="24" max="24" width="13.1796875" style="42" customWidth="1"/>
    <col min="25" max="25" width="9.1796875" style="42" customWidth="1"/>
    <col min="26" max="26" width="6.453125" style="42" customWidth="1"/>
    <col min="27" max="27" width="8.81640625" style="42" customWidth="1"/>
    <col min="28" max="37" width="6.453125" style="42" customWidth="1"/>
    <col min="38" max="16384" width="9.1796875" style="42"/>
  </cols>
  <sheetData>
    <row r="1" spans="1:31" s="98" customFormat="1" ht="41.25" customHeight="1" thickBot="1" x14ac:dyDescent="0.4">
      <c r="B1" s="99" t="s">
        <v>120</v>
      </c>
      <c r="C1" s="100"/>
      <c r="D1" s="100"/>
      <c r="E1" s="100"/>
      <c r="F1" s="100"/>
      <c r="G1" s="100"/>
      <c r="H1" s="100"/>
      <c r="I1" s="100"/>
      <c r="J1" s="101"/>
      <c r="O1" s="110"/>
    </row>
    <row r="2" spans="1:31" s="98" customFormat="1" ht="66.75" customHeight="1" thickBot="1" x14ac:dyDescent="0.4">
      <c r="A2" s="102" t="s">
        <v>21</v>
      </c>
      <c r="B2" s="103" t="s">
        <v>112</v>
      </c>
      <c r="C2" s="105" t="s">
        <v>117</v>
      </c>
      <c r="D2" s="105" t="s">
        <v>121</v>
      </c>
      <c r="E2" s="105" t="s">
        <v>122</v>
      </c>
      <c r="F2" s="105" t="s">
        <v>123</v>
      </c>
      <c r="G2" s="105" t="s">
        <v>124</v>
      </c>
      <c r="H2" s="107" t="s">
        <v>23</v>
      </c>
      <c r="I2" s="108" t="s">
        <v>125</v>
      </c>
      <c r="J2" s="182" t="s">
        <v>126</v>
      </c>
      <c r="K2" s="107" t="s">
        <v>127</v>
      </c>
      <c r="L2" s="107" t="s">
        <v>128</v>
      </c>
      <c r="M2" s="107" t="s">
        <v>129</v>
      </c>
      <c r="N2" s="183" t="s">
        <v>130</v>
      </c>
      <c r="O2" s="108" t="s">
        <v>131</v>
      </c>
    </row>
    <row r="3" spans="1:31" ht="13.5" customHeight="1" x14ac:dyDescent="0.3">
      <c r="A3" s="52" t="s">
        <v>24</v>
      </c>
      <c r="B3" s="113">
        <v>1304522336.4535618</v>
      </c>
      <c r="C3" s="114">
        <v>765008743.51058877</v>
      </c>
      <c r="D3" s="114">
        <v>54616826.428998202</v>
      </c>
      <c r="E3" s="114">
        <v>308324688.19192719</v>
      </c>
      <c r="F3" s="114">
        <v>924947109.3519274</v>
      </c>
      <c r="G3" s="184"/>
      <c r="H3" s="115">
        <v>-33128391.325363401</v>
      </c>
      <c r="I3" s="40">
        <v>39306347.408554889</v>
      </c>
      <c r="J3" s="130">
        <v>964253456.76048231</v>
      </c>
      <c r="K3" s="40">
        <v>1024588732.0174387</v>
      </c>
      <c r="L3" s="117">
        <v>5035597494.0114717</v>
      </c>
      <c r="M3" s="185">
        <v>5340714738.8354492</v>
      </c>
      <c r="N3" s="186">
        <f>J3/L3</f>
        <v>0.19148739705808696</v>
      </c>
      <c r="O3" s="187">
        <f>K3/M3</f>
        <v>0.19184487135533693</v>
      </c>
      <c r="P3" s="45"/>
      <c r="Q3" s="45"/>
      <c r="R3" s="45"/>
      <c r="S3" s="45"/>
      <c r="T3" s="45"/>
      <c r="U3" s="45"/>
      <c r="V3" s="45"/>
      <c r="W3" s="45"/>
      <c r="X3" s="45"/>
      <c r="Y3" s="45"/>
      <c r="Z3" s="45"/>
      <c r="AA3" s="45"/>
      <c r="AB3" s="45"/>
      <c r="AC3" s="45"/>
      <c r="AD3" s="45"/>
      <c r="AE3" s="45"/>
    </row>
    <row r="4" spans="1:31" ht="13.5" customHeight="1" x14ac:dyDescent="0.3">
      <c r="A4" s="52" t="s">
        <v>25</v>
      </c>
      <c r="B4" s="39">
        <v>1453471732.5897896</v>
      </c>
      <c r="C4" s="40">
        <v>885112911.7705636</v>
      </c>
      <c r="D4" s="40">
        <v>44377618.369514704</v>
      </c>
      <c r="E4" s="40">
        <v>333132044.01480448</v>
      </c>
      <c r="F4" s="40">
        <v>975324499.51480448</v>
      </c>
      <c r="G4" s="43"/>
      <c r="H4" s="115">
        <v>-34738878.451291189</v>
      </c>
      <c r="I4" s="40">
        <v>41447173.818257146</v>
      </c>
      <c r="J4" s="117">
        <v>1016771673.3330616</v>
      </c>
      <c r="K4" s="40">
        <v>1017490934.8575087</v>
      </c>
      <c r="L4" s="117">
        <v>5338548104.463809</v>
      </c>
      <c r="M4" s="185">
        <v>5473403256.7648792</v>
      </c>
      <c r="N4" s="188">
        <f t="shared" ref="N4:O45" si="0">J4/L4</f>
        <v>0.19045846425601962</v>
      </c>
      <c r="O4" s="189">
        <f t="shared" si="0"/>
        <v>0.18589730869910523</v>
      </c>
      <c r="P4" s="45"/>
      <c r="Q4" s="45"/>
      <c r="R4" s="45"/>
      <c r="S4" s="45"/>
      <c r="T4" s="45"/>
      <c r="U4" s="45"/>
      <c r="V4" s="45"/>
      <c r="W4" s="45"/>
      <c r="X4" s="45"/>
      <c r="Y4" s="45"/>
      <c r="Z4" s="45"/>
      <c r="AA4" s="45"/>
      <c r="AB4" s="45"/>
    </row>
    <row r="5" spans="1:31" ht="13.5" customHeight="1" x14ac:dyDescent="0.3">
      <c r="A5" s="52" t="s">
        <v>26</v>
      </c>
      <c r="B5" s="39">
        <v>1469077174.732789</v>
      </c>
      <c r="C5" s="40">
        <v>912072512.18216813</v>
      </c>
      <c r="D5" s="40">
        <v>46037167.695678152</v>
      </c>
      <c r="E5" s="40">
        <v>334133243.46079797</v>
      </c>
      <c r="F5" s="40">
        <v>983903592.27079797</v>
      </c>
      <c r="G5" s="43"/>
      <c r="H5" s="115">
        <v>-34518530.714025259</v>
      </c>
      <c r="I5" s="40">
        <v>41811749.043054126</v>
      </c>
      <c r="J5" s="117">
        <v>1025715341.3138521</v>
      </c>
      <c r="K5" s="40">
        <v>1037531361.1850886</v>
      </c>
      <c r="L5" s="117">
        <v>5505052612.4148121</v>
      </c>
      <c r="M5" s="185">
        <v>5638166953.3724566</v>
      </c>
      <c r="N5" s="188">
        <f t="shared" si="0"/>
        <v>0.18632253195922102</v>
      </c>
      <c r="O5" s="189">
        <f t="shared" si="0"/>
        <v>0.18401926898679219</v>
      </c>
      <c r="P5" s="45"/>
      <c r="Q5" s="45"/>
      <c r="R5" s="45"/>
      <c r="S5" s="45"/>
      <c r="T5" s="45"/>
      <c r="U5" s="45"/>
      <c r="V5" s="45"/>
      <c r="W5" s="45"/>
      <c r="X5" s="45"/>
      <c r="Y5" s="45"/>
      <c r="Z5" s="45"/>
      <c r="AA5" s="45"/>
      <c r="AB5" s="45"/>
    </row>
    <row r="6" spans="1:31" ht="13.5" customHeight="1" x14ac:dyDescent="0.3">
      <c r="A6" s="123" t="s">
        <v>27</v>
      </c>
      <c r="B6" s="47">
        <v>1733504596.096395</v>
      </c>
      <c r="C6" s="48">
        <v>1187577273.4183097</v>
      </c>
      <c r="D6" s="48">
        <v>55054821.848237395</v>
      </c>
      <c r="E6" s="48">
        <v>413615364.02609038</v>
      </c>
      <c r="F6" s="48">
        <v>1068477657.9060907</v>
      </c>
      <c r="G6" s="50"/>
      <c r="H6" s="124">
        <v>-37409785.41784247</v>
      </c>
      <c r="I6" s="40">
        <v>45405789.796307512</v>
      </c>
      <c r="J6" s="117">
        <v>1113883447.7023983</v>
      </c>
      <c r="K6" s="47">
        <v>1041012891.0497587</v>
      </c>
      <c r="L6" s="125">
        <v>6458909363.9206553</v>
      </c>
      <c r="M6" s="190">
        <v>5885822625.837965</v>
      </c>
      <c r="N6" s="191">
        <f t="shared" si="0"/>
        <v>0.17245689402680428</v>
      </c>
      <c r="O6" s="192">
        <f t="shared" si="0"/>
        <v>0.17686786660540074</v>
      </c>
      <c r="P6" s="45"/>
      <c r="Q6" s="45"/>
      <c r="R6" s="45"/>
      <c r="S6" s="45"/>
      <c r="T6" s="45"/>
      <c r="U6" s="45"/>
      <c r="V6" s="45"/>
      <c r="W6" s="45"/>
      <c r="X6" s="45"/>
      <c r="Y6" s="45"/>
      <c r="Z6" s="45"/>
      <c r="AA6" s="45"/>
      <c r="AB6" s="45"/>
    </row>
    <row r="7" spans="1:31" ht="13.5" customHeight="1" x14ac:dyDescent="0.3">
      <c r="A7" s="52" t="s">
        <v>28</v>
      </c>
      <c r="B7" s="39">
        <v>1453029339.8393414</v>
      </c>
      <c r="C7" s="40">
        <v>1002589392.7504481</v>
      </c>
      <c r="D7" s="40">
        <v>64928488.182964876</v>
      </c>
      <c r="E7" s="40">
        <v>418715056.43331337</v>
      </c>
      <c r="F7" s="40">
        <v>963858464.70331335</v>
      </c>
      <c r="G7" s="43"/>
      <c r="H7" s="115">
        <v>-34284878.227253191</v>
      </c>
      <c r="I7" s="62">
        <v>40973808.882297248</v>
      </c>
      <c r="J7" s="130">
        <v>1004832273.5856106</v>
      </c>
      <c r="K7" s="40">
        <v>1072688014.7768406</v>
      </c>
      <c r="L7" s="117">
        <v>5841110275.5412016</v>
      </c>
      <c r="M7" s="185">
        <v>6183741474.8808336</v>
      </c>
      <c r="N7" s="188">
        <f t="shared" si="0"/>
        <v>0.17202761567320504</v>
      </c>
      <c r="O7" s="189">
        <f t="shared" si="0"/>
        <v>0.17346909134772848</v>
      </c>
      <c r="P7" s="45"/>
      <c r="Q7" s="45"/>
      <c r="R7" s="45"/>
      <c r="S7" s="45"/>
      <c r="T7" s="45"/>
      <c r="U7" s="45"/>
      <c r="V7" s="45"/>
      <c r="W7" s="45"/>
      <c r="X7" s="45"/>
      <c r="Y7" s="45"/>
      <c r="Z7" s="45"/>
      <c r="AA7" s="45"/>
      <c r="AB7" s="45"/>
    </row>
    <row r="8" spans="1:31" ht="13.5" customHeight="1" x14ac:dyDescent="0.3">
      <c r="A8" s="52" t="s">
        <v>29</v>
      </c>
      <c r="B8" s="39">
        <v>1693757772.8540132</v>
      </c>
      <c r="C8" s="40">
        <v>1150350077.9393215</v>
      </c>
      <c r="D8" s="40">
        <v>54388626.734382257</v>
      </c>
      <c r="E8" s="40">
        <v>438497796.42966211</v>
      </c>
      <c r="F8" s="40">
        <v>1077162215.7796621</v>
      </c>
      <c r="G8" s="43"/>
      <c r="H8" s="115">
        <v>-37956198.006097831</v>
      </c>
      <c r="I8" s="40">
        <v>45790373.152113259</v>
      </c>
      <c r="J8" s="117">
        <v>1122952588.9317753</v>
      </c>
      <c r="K8" s="40">
        <v>1124727374.7527707</v>
      </c>
      <c r="L8" s="117">
        <v>6161242070.3923664</v>
      </c>
      <c r="M8" s="185">
        <v>6312628430.2299023</v>
      </c>
      <c r="N8" s="188">
        <f t="shared" si="0"/>
        <v>0.18226074809299975</v>
      </c>
      <c r="O8" s="189">
        <f t="shared" si="0"/>
        <v>0.17817100866679852</v>
      </c>
      <c r="P8" s="45"/>
      <c r="Q8" s="45"/>
      <c r="R8" s="45"/>
      <c r="S8" s="45"/>
      <c r="T8" s="45"/>
      <c r="U8" s="45"/>
      <c r="V8" s="45"/>
      <c r="W8" s="45"/>
      <c r="X8" s="45"/>
      <c r="Y8" s="45"/>
      <c r="Z8" s="45"/>
      <c r="AA8" s="45"/>
      <c r="AB8" s="45"/>
    </row>
    <row r="9" spans="1:31" ht="13.5" customHeight="1" x14ac:dyDescent="0.3">
      <c r="A9" s="52" t="s">
        <v>30</v>
      </c>
      <c r="B9" s="39">
        <v>1709554677.487884</v>
      </c>
      <c r="C9" s="40">
        <v>1188740055.5334263</v>
      </c>
      <c r="D9" s="40">
        <v>55777674.168492332</v>
      </c>
      <c r="E9" s="40">
        <v>447127485.63566351</v>
      </c>
      <c r="F9" s="40">
        <v>1070379741.7656634</v>
      </c>
      <c r="G9" s="43"/>
      <c r="H9" s="115">
        <v>-37578203.002661787</v>
      </c>
      <c r="I9" s="40">
        <v>45502048.876116708</v>
      </c>
      <c r="J9" s="117">
        <v>1115881790.6417801</v>
      </c>
      <c r="K9" s="40">
        <v>1130557141.6274207</v>
      </c>
      <c r="L9" s="117">
        <v>6226024820.6092873</v>
      </c>
      <c r="M9" s="185">
        <v>6356571982.0423279</v>
      </c>
      <c r="N9" s="188">
        <f t="shared" si="0"/>
        <v>0.17922861260494918</v>
      </c>
      <c r="O9" s="189">
        <f t="shared" si="0"/>
        <v>0.17785642085408737</v>
      </c>
      <c r="P9" s="45"/>
      <c r="Q9" s="45"/>
      <c r="R9" s="45"/>
      <c r="S9" s="45"/>
      <c r="T9" s="45"/>
      <c r="U9" s="45"/>
      <c r="V9" s="45"/>
      <c r="W9" s="45"/>
      <c r="X9" s="45"/>
      <c r="Y9" s="45"/>
      <c r="Z9" s="45"/>
      <c r="AA9" s="45"/>
      <c r="AB9" s="45"/>
    </row>
    <row r="10" spans="1:31" ht="13.5" customHeight="1" x14ac:dyDescent="0.3">
      <c r="A10" s="123" t="s">
        <v>31</v>
      </c>
      <c r="B10" s="47">
        <v>2013212238.5978887</v>
      </c>
      <c r="C10" s="48">
        <v>1467742180.9732456</v>
      </c>
      <c r="D10" s="48">
        <v>67282230.199827388</v>
      </c>
      <c r="E10" s="48">
        <v>524354217.62132382</v>
      </c>
      <c r="F10" s="48">
        <v>1232050655.2313242</v>
      </c>
      <c r="G10" s="50"/>
      <c r="H10" s="124">
        <v>-42498683.147455782</v>
      </c>
      <c r="I10" s="48">
        <v>52374710.530032285</v>
      </c>
      <c r="J10" s="125">
        <v>1284425365.7613566</v>
      </c>
      <c r="K10" s="47">
        <v>1200119487.7634907</v>
      </c>
      <c r="L10" s="125">
        <v>7187324916.1256809</v>
      </c>
      <c r="M10" s="190">
        <v>6562760195.5154734</v>
      </c>
      <c r="N10" s="191">
        <f t="shared" si="0"/>
        <v>0.17870701279687304</v>
      </c>
      <c r="O10" s="192">
        <f t="shared" si="0"/>
        <v>0.18286810000822026</v>
      </c>
      <c r="P10" s="45"/>
      <c r="Q10" s="45"/>
      <c r="R10" s="45"/>
      <c r="S10" s="45"/>
      <c r="T10" s="45"/>
      <c r="U10" s="45"/>
      <c r="V10" s="45"/>
      <c r="W10" s="45"/>
      <c r="X10" s="45"/>
      <c r="Y10" s="45"/>
      <c r="Z10" s="45"/>
      <c r="AA10" s="45"/>
      <c r="AB10" s="45"/>
    </row>
    <row r="11" spans="1:31" ht="13.5" customHeight="1" x14ac:dyDescent="0.3">
      <c r="A11" s="52" t="s">
        <v>32</v>
      </c>
      <c r="B11" s="39">
        <v>1650070462.4244838</v>
      </c>
      <c r="C11" s="40">
        <v>1213809109.2411869</v>
      </c>
      <c r="D11" s="40">
        <v>83172043.948748589</v>
      </c>
      <c r="E11" s="40">
        <v>429094007.66281605</v>
      </c>
      <c r="F11" s="40">
        <v>1007822798.3428159</v>
      </c>
      <c r="G11" s="43">
        <v>0</v>
      </c>
      <c r="H11" s="115">
        <v>-34953850.263663359</v>
      </c>
      <c r="I11" s="40">
        <v>66476675.842939474</v>
      </c>
      <c r="J11" s="117">
        <v>1074299474.1857553</v>
      </c>
      <c r="K11" s="40">
        <v>1145537668.4131215</v>
      </c>
      <c r="L11" s="117">
        <v>6394795294.4428797</v>
      </c>
      <c r="M11" s="185">
        <v>6772051433.943881</v>
      </c>
      <c r="N11" s="188">
        <f t="shared" si="0"/>
        <v>0.16799591303873773</v>
      </c>
      <c r="O11" s="189">
        <f t="shared" si="0"/>
        <v>0.16915666981961885</v>
      </c>
      <c r="P11" s="45"/>
      <c r="Q11" s="45"/>
      <c r="R11" s="45"/>
      <c r="S11" s="45"/>
      <c r="T11" s="45"/>
      <c r="U11" s="45"/>
      <c r="V11" s="45"/>
      <c r="W11" s="45"/>
      <c r="X11" s="45"/>
      <c r="Y11" s="45"/>
      <c r="Z11" s="45"/>
      <c r="AA11" s="45"/>
      <c r="AB11" s="45"/>
    </row>
    <row r="12" spans="1:31" ht="13.5" customHeight="1" x14ac:dyDescent="0.3">
      <c r="A12" s="52" t="s">
        <v>33</v>
      </c>
      <c r="B12" s="39">
        <v>1814944826.7609372</v>
      </c>
      <c r="C12" s="40">
        <v>1345813118.269933</v>
      </c>
      <c r="D12" s="40">
        <v>55837377.282081917</v>
      </c>
      <c r="E12" s="40">
        <v>522877723.67655843</v>
      </c>
      <c r="F12" s="40">
        <v>1102081245.9365582</v>
      </c>
      <c r="G12" s="43">
        <v>0</v>
      </c>
      <c r="H12" s="115">
        <v>-38471107.362619273</v>
      </c>
      <c r="I12" s="40">
        <v>72694027.024567038</v>
      </c>
      <c r="J12" s="117">
        <v>1174775272.9611254</v>
      </c>
      <c r="K12" s="40">
        <v>1175831915.9733014</v>
      </c>
      <c r="L12" s="117">
        <v>6565949599.0930977</v>
      </c>
      <c r="M12" s="185">
        <v>6716562878.0978794</v>
      </c>
      <c r="N12" s="188">
        <f t="shared" si="0"/>
        <v>0.17891932541233452</v>
      </c>
      <c r="O12" s="189">
        <f t="shared" si="0"/>
        <v>0.1750645288839007</v>
      </c>
      <c r="P12" s="45"/>
      <c r="Q12" s="45"/>
      <c r="R12" s="45"/>
      <c r="S12" s="45"/>
      <c r="T12" s="45"/>
      <c r="U12" s="45"/>
      <c r="V12" s="45"/>
      <c r="W12" s="45"/>
      <c r="X12" s="45"/>
      <c r="Y12" s="45"/>
      <c r="Z12" s="45"/>
      <c r="AA12" s="45"/>
      <c r="AB12" s="45"/>
    </row>
    <row r="13" spans="1:31" ht="13.5" customHeight="1" x14ac:dyDescent="0.3">
      <c r="A13" s="52" t="s">
        <v>34</v>
      </c>
      <c r="B13" s="39">
        <v>1834460204.142601</v>
      </c>
      <c r="C13" s="40">
        <v>1394017993.1620526</v>
      </c>
      <c r="D13" s="40">
        <v>64410616.875788361</v>
      </c>
      <c r="E13" s="40">
        <v>533810866.3287524</v>
      </c>
      <c r="F13" s="40">
        <v>1098658694.5787523</v>
      </c>
      <c r="G13" s="43">
        <v>0</v>
      </c>
      <c r="H13" s="115">
        <v>-38387665.32074704</v>
      </c>
      <c r="I13" s="40">
        <v>72468273.213934064</v>
      </c>
      <c r="J13" s="117">
        <v>1171126967.7926865</v>
      </c>
      <c r="K13" s="40">
        <v>1182293384.6111615</v>
      </c>
      <c r="L13" s="117">
        <v>6851422015.8439703</v>
      </c>
      <c r="M13" s="185">
        <v>6957738995.6685314</v>
      </c>
      <c r="N13" s="188">
        <f t="shared" si="0"/>
        <v>0.17093195618142418</v>
      </c>
      <c r="O13" s="189">
        <f t="shared" si="0"/>
        <v>0.16992494046516921</v>
      </c>
      <c r="P13" s="45"/>
      <c r="Q13" s="45"/>
      <c r="R13" s="45"/>
      <c r="S13" s="45"/>
      <c r="T13" s="45"/>
      <c r="U13" s="45"/>
      <c r="V13" s="45"/>
      <c r="W13" s="45"/>
      <c r="X13" s="45"/>
      <c r="Y13" s="45"/>
      <c r="Z13" s="45"/>
      <c r="AA13" s="45"/>
      <c r="AB13" s="45"/>
    </row>
    <row r="14" spans="1:31" ht="13.5" customHeight="1" x14ac:dyDescent="0.3">
      <c r="A14" s="123" t="s">
        <v>35</v>
      </c>
      <c r="B14" s="47">
        <v>2177931536.8120561</v>
      </c>
      <c r="C14" s="48">
        <v>1763814584.3457479</v>
      </c>
      <c r="D14" s="48">
        <v>92796615.315674171</v>
      </c>
      <c r="E14" s="48">
        <v>684118053.85215425</v>
      </c>
      <c r="F14" s="48">
        <v>1267580961.3521543</v>
      </c>
      <c r="G14" s="50">
        <v>0</v>
      </c>
      <c r="H14" s="124">
        <v>-43948751.897099733</v>
      </c>
      <c r="I14" s="40">
        <v>83610500.587054327</v>
      </c>
      <c r="J14" s="125">
        <v>1351191461.9392085</v>
      </c>
      <c r="K14" s="48">
        <v>1267730207.8811915</v>
      </c>
      <c r="L14" s="125">
        <v>7942142033.6052761</v>
      </c>
      <c r="M14" s="190">
        <v>7307955635.2749348</v>
      </c>
      <c r="N14" s="191">
        <f t="shared" si="0"/>
        <v>0.17012935001942356</v>
      </c>
      <c r="O14" s="192">
        <f t="shared" si="0"/>
        <v>0.17347261958761165</v>
      </c>
      <c r="P14" s="45"/>
      <c r="Q14" s="45"/>
      <c r="R14" s="45"/>
      <c r="S14" s="45"/>
      <c r="T14" s="45"/>
      <c r="U14" s="45"/>
      <c r="V14" s="45"/>
      <c r="W14" s="45"/>
      <c r="X14" s="45"/>
      <c r="Y14" s="45"/>
      <c r="Z14" s="45"/>
      <c r="AA14" s="45"/>
      <c r="AB14" s="45"/>
    </row>
    <row r="15" spans="1:31" ht="13.5" customHeight="1" x14ac:dyDescent="0.3">
      <c r="A15" s="52" t="s">
        <v>36</v>
      </c>
      <c r="B15" s="39">
        <v>1851406965.8434575</v>
      </c>
      <c r="C15" s="40">
        <v>1476138417.1147845</v>
      </c>
      <c r="D15" s="40">
        <v>98678088.793732971</v>
      </c>
      <c r="E15" s="40">
        <v>557496985.4613955</v>
      </c>
      <c r="F15" s="40">
        <v>1110643928.8657639</v>
      </c>
      <c r="G15" s="43">
        <v>0</v>
      </c>
      <c r="H15" s="115">
        <v>-38310613.308645032</v>
      </c>
      <c r="I15" s="62">
        <v>76109510.718356013</v>
      </c>
      <c r="J15" s="117">
        <v>1186753439.5841198</v>
      </c>
      <c r="K15" s="40">
        <v>1258527507.9674354</v>
      </c>
      <c r="L15" s="117">
        <v>7077484898.3018198</v>
      </c>
      <c r="M15" s="185">
        <v>7469339996.756671</v>
      </c>
      <c r="N15" s="188">
        <f t="shared" si="0"/>
        <v>0.16768010905524797</v>
      </c>
      <c r="O15" s="189">
        <f t="shared" si="0"/>
        <v>0.16849246499876988</v>
      </c>
      <c r="P15" s="45"/>
      <c r="Q15" s="45"/>
      <c r="R15" s="45"/>
      <c r="S15" s="45"/>
      <c r="T15" s="45"/>
      <c r="U15" s="45"/>
      <c r="V15" s="45"/>
      <c r="W15" s="45"/>
      <c r="X15" s="45"/>
      <c r="Y15" s="45"/>
      <c r="Z15" s="45"/>
      <c r="AA15" s="45"/>
      <c r="AB15" s="45"/>
    </row>
    <row r="16" spans="1:31" ht="13.5" customHeight="1" x14ac:dyDescent="0.3">
      <c r="A16" s="52" t="s">
        <v>37</v>
      </c>
      <c r="B16" s="39">
        <v>2009775539.5339572</v>
      </c>
      <c r="C16" s="40">
        <v>1554040085.9390559</v>
      </c>
      <c r="D16" s="40">
        <v>69770248.622452363</v>
      </c>
      <c r="E16" s="40">
        <v>588569010.87764716</v>
      </c>
      <c r="F16" s="40">
        <v>1189258168.847507</v>
      </c>
      <c r="G16" s="43">
        <v>0</v>
      </c>
      <c r="H16" s="115">
        <v>-41277519.154631123</v>
      </c>
      <c r="I16" s="40">
        <v>81496738.060080439</v>
      </c>
      <c r="J16" s="117">
        <v>1270754906.9075875</v>
      </c>
      <c r="K16" s="40">
        <v>1268974246.7672253</v>
      </c>
      <c r="L16" s="117">
        <v>7478847782.0753746</v>
      </c>
      <c r="M16" s="185">
        <v>7643116257.7505322</v>
      </c>
      <c r="N16" s="188">
        <f t="shared" si="0"/>
        <v>0.16991319303933661</v>
      </c>
      <c r="O16" s="189">
        <f t="shared" si="0"/>
        <v>0.16602838475476767</v>
      </c>
      <c r="P16" s="45"/>
      <c r="Q16" s="45"/>
      <c r="R16" s="45"/>
      <c r="S16" s="45"/>
      <c r="T16" s="45"/>
      <c r="U16" s="45"/>
      <c r="V16" s="45"/>
      <c r="W16" s="45"/>
      <c r="X16" s="45"/>
      <c r="Y16" s="45"/>
      <c r="Z16" s="45"/>
      <c r="AA16" s="45"/>
      <c r="AB16" s="45"/>
    </row>
    <row r="17" spans="1:28" ht="13.5" customHeight="1" x14ac:dyDescent="0.3">
      <c r="A17" s="52" t="s">
        <v>38</v>
      </c>
      <c r="B17" s="39">
        <v>2038956197.4042358</v>
      </c>
      <c r="C17" s="40">
        <v>1555086233.2536678</v>
      </c>
      <c r="D17" s="40">
        <v>85721665.903206527</v>
      </c>
      <c r="E17" s="40">
        <v>586685827.68505609</v>
      </c>
      <c r="F17" s="40">
        <v>1237990355.7671118</v>
      </c>
      <c r="G17" s="43">
        <v>0</v>
      </c>
      <c r="H17" s="115">
        <v>-42930466.682902545</v>
      </c>
      <c r="I17" s="40">
        <v>84836226.807364523</v>
      </c>
      <c r="J17" s="117">
        <v>1322826582.5744762</v>
      </c>
      <c r="K17" s="40">
        <v>1325854179.9680653</v>
      </c>
      <c r="L17" s="117">
        <v>7697480254.4055262</v>
      </c>
      <c r="M17" s="185">
        <v>7777290448.1839361</v>
      </c>
      <c r="N17" s="188">
        <f t="shared" si="0"/>
        <v>0.17185189683564023</v>
      </c>
      <c r="O17" s="189">
        <f t="shared" si="0"/>
        <v>0.17047764755624673</v>
      </c>
      <c r="P17" s="45"/>
      <c r="Q17" s="45"/>
      <c r="R17" s="45"/>
      <c r="S17" s="45"/>
      <c r="T17" s="45"/>
      <c r="U17" s="45"/>
      <c r="V17" s="45"/>
      <c r="W17" s="45"/>
      <c r="X17" s="45"/>
      <c r="Y17" s="45"/>
      <c r="Z17" s="45"/>
      <c r="AA17" s="45"/>
      <c r="AB17" s="45"/>
    </row>
    <row r="18" spans="1:28" ht="13.5" customHeight="1" x14ac:dyDescent="0.3">
      <c r="A18" s="123" t="s">
        <v>39</v>
      </c>
      <c r="B18" s="47">
        <v>2206855877.6472149</v>
      </c>
      <c r="C18" s="48">
        <v>1660665044.612627</v>
      </c>
      <c r="D18" s="48">
        <v>82629336.553143457</v>
      </c>
      <c r="E18" s="48">
        <v>631409655.42753792</v>
      </c>
      <c r="F18" s="48">
        <v>1345265198.8451841</v>
      </c>
      <c r="G18" s="50">
        <v>0</v>
      </c>
      <c r="H18" s="124">
        <v>-46652694.770894729</v>
      </c>
      <c r="I18" s="48">
        <v>92187489.98619318</v>
      </c>
      <c r="J18" s="125">
        <v>1437452688.8313773</v>
      </c>
      <c r="K18" s="47">
        <v>1364431683.1948354</v>
      </c>
      <c r="L18" s="125">
        <v>8546263758.5520935</v>
      </c>
      <c r="M18" s="190">
        <v>7910329990.6436758</v>
      </c>
      <c r="N18" s="191">
        <f t="shared" si="0"/>
        <v>0.16819662128879934</v>
      </c>
      <c r="O18" s="192">
        <f t="shared" si="0"/>
        <v>0.17248732793811167</v>
      </c>
      <c r="P18" s="45"/>
      <c r="Q18" s="45"/>
      <c r="R18" s="45"/>
      <c r="S18" s="45"/>
      <c r="T18" s="45"/>
      <c r="U18" s="45"/>
      <c r="V18" s="45"/>
      <c r="W18" s="45"/>
      <c r="X18" s="45"/>
      <c r="Y18" s="45"/>
      <c r="Z18" s="45"/>
      <c r="AA18" s="45"/>
      <c r="AB18" s="45"/>
    </row>
    <row r="19" spans="1:28" ht="13.5" customHeight="1" x14ac:dyDescent="0.3">
      <c r="A19" s="52" t="s">
        <v>40</v>
      </c>
      <c r="B19" s="39">
        <v>1628736027.78</v>
      </c>
      <c r="C19" s="40">
        <v>1075132948.46</v>
      </c>
      <c r="D19" s="40">
        <v>98667925.00999999</v>
      </c>
      <c r="E19" s="40">
        <v>352975290.42000008</v>
      </c>
      <c r="F19" s="40">
        <v>1047806458.0100001</v>
      </c>
      <c r="G19" s="43">
        <v>0</v>
      </c>
      <c r="H19" s="115">
        <v>-37043180.570773587</v>
      </c>
      <c r="I19" s="40">
        <v>71994282.190667465</v>
      </c>
      <c r="J19" s="117">
        <v>1119800740.2006676</v>
      </c>
      <c r="K19" s="40">
        <v>1179918016.3760231</v>
      </c>
      <c r="L19" s="117">
        <v>7370502679.0877218</v>
      </c>
      <c r="M19" s="185">
        <v>7802824652.8484879</v>
      </c>
      <c r="N19" s="188">
        <f t="shared" si="0"/>
        <v>0.15193003638379657</v>
      </c>
      <c r="O19" s="189">
        <f t="shared" si="0"/>
        <v>0.15121677967545816</v>
      </c>
      <c r="P19" s="45"/>
      <c r="Q19" s="45"/>
      <c r="R19" s="45"/>
      <c r="S19" s="45"/>
      <c r="T19" s="45"/>
      <c r="U19" s="45"/>
      <c r="V19" s="45"/>
      <c r="W19" s="45"/>
      <c r="X19" s="45"/>
      <c r="Y19" s="45"/>
      <c r="Z19" s="45"/>
      <c r="AA19" s="45"/>
      <c r="AB19" s="45"/>
    </row>
    <row r="20" spans="1:28" ht="13.5" customHeight="1" x14ac:dyDescent="0.3">
      <c r="A20" s="52" t="s">
        <v>41</v>
      </c>
      <c r="B20" s="39">
        <v>1746655217</v>
      </c>
      <c r="C20" s="40">
        <v>1121464841.1500001</v>
      </c>
      <c r="D20" s="40">
        <v>53900084.359999999</v>
      </c>
      <c r="E20" s="40">
        <v>393875529.46999997</v>
      </c>
      <c r="F20" s="40">
        <v>1139419327.9699998</v>
      </c>
      <c r="G20" s="43">
        <v>0</v>
      </c>
      <c r="H20" s="115">
        <v>-39805327.84326233</v>
      </c>
      <c r="I20" s="40">
        <v>78288958.809404418</v>
      </c>
      <c r="J20" s="117">
        <v>1217708286.7794042</v>
      </c>
      <c r="K20" s="40">
        <v>1209269750.670063</v>
      </c>
      <c r="L20" s="117">
        <v>7783378978.92941</v>
      </c>
      <c r="M20" s="185">
        <v>7940258672.016057</v>
      </c>
      <c r="N20" s="188">
        <f t="shared" si="0"/>
        <v>0.15644982597865198</v>
      </c>
      <c r="O20" s="189">
        <f t="shared" si="0"/>
        <v>0.15229601460364334</v>
      </c>
      <c r="P20" s="45"/>
      <c r="Q20" s="45"/>
      <c r="R20" s="45"/>
      <c r="S20" s="45"/>
      <c r="T20" s="45"/>
      <c r="U20" s="45"/>
      <c r="V20" s="45"/>
      <c r="W20" s="45"/>
      <c r="X20" s="45"/>
      <c r="Y20" s="45"/>
      <c r="Z20" s="45"/>
      <c r="AA20" s="45"/>
      <c r="AB20" s="45"/>
    </row>
    <row r="21" spans="1:28" ht="13.5" customHeight="1" x14ac:dyDescent="0.3">
      <c r="A21" s="52" t="s">
        <v>42</v>
      </c>
      <c r="B21" s="39">
        <v>1831285694.4699998</v>
      </c>
      <c r="C21" s="40">
        <v>1193434272.73</v>
      </c>
      <c r="D21" s="40">
        <v>49864723.009999998</v>
      </c>
      <c r="E21" s="40">
        <v>392392473.9799999</v>
      </c>
      <c r="F21" s="40">
        <v>1151158322.4099996</v>
      </c>
      <c r="G21" s="43">
        <v>0</v>
      </c>
      <c r="H21" s="115">
        <v>-40077694.676819324</v>
      </c>
      <c r="I21" s="40">
        <v>79095539.520839557</v>
      </c>
      <c r="J21" s="117">
        <v>1230253861.9308391</v>
      </c>
      <c r="K21" s="40">
        <v>1224777413.8934531</v>
      </c>
      <c r="L21" s="117">
        <v>7814419129.1554232</v>
      </c>
      <c r="M21" s="185">
        <v>7864972151.5145912</v>
      </c>
      <c r="N21" s="188">
        <f t="shared" si="0"/>
        <v>0.15743382094016295</v>
      </c>
      <c r="O21" s="189">
        <f t="shared" si="0"/>
        <v>0.15572558812653806</v>
      </c>
      <c r="P21" s="45"/>
      <c r="Q21" s="45"/>
      <c r="R21" s="45"/>
      <c r="S21" s="45"/>
      <c r="T21" s="45"/>
      <c r="U21" s="45"/>
      <c r="V21" s="45"/>
      <c r="W21" s="45"/>
      <c r="X21" s="45"/>
      <c r="Y21" s="45"/>
      <c r="Z21" s="45"/>
      <c r="AA21" s="45"/>
      <c r="AB21" s="45"/>
    </row>
    <row r="22" spans="1:28" ht="13.5" customHeight="1" x14ac:dyDescent="0.3">
      <c r="A22" s="123" t="s">
        <v>43</v>
      </c>
      <c r="B22" s="47">
        <v>2037387733.8599997</v>
      </c>
      <c r="C22" s="48">
        <v>1469771492.5799997</v>
      </c>
      <c r="D22" s="48">
        <v>55682188.670000002</v>
      </c>
      <c r="E22" s="48">
        <v>471549013.11000013</v>
      </c>
      <c r="F22" s="48">
        <v>1172423614.4499998</v>
      </c>
      <c r="G22" s="50">
        <v>0</v>
      </c>
      <c r="H22" s="124">
        <v>-40604122.021172687</v>
      </c>
      <c r="I22" s="40">
        <v>80556667.598731309</v>
      </c>
      <c r="J22" s="125">
        <v>1252980282.0487311</v>
      </c>
      <c r="K22" s="48">
        <v>1206777990.020103</v>
      </c>
      <c r="L22" s="125">
        <v>8411604241.4037066</v>
      </c>
      <c r="M22" s="190">
        <v>7771849552.1971207</v>
      </c>
      <c r="N22" s="191">
        <f t="shared" si="0"/>
        <v>0.14895853942834061</v>
      </c>
      <c r="O22" s="192">
        <f t="shared" si="0"/>
        <v>0.15527552121475949</v>
      </c>
      <c r="P22" s="45"/>
      <c r="Q22" s="45"/>
      <c r="R22" s="45"/>
      <c r="S22" s="45"/>
      <c r="T22" s="45"/>
      <c r="U22" s="45"/>
      <c r="V22" s="45"/>
      <c r="W22" s="45"/>
      <c r="X22" s="45"/>
      <c r="Y22" s="45"/>
      <c r="Z22" s="45"/>
      <c r="AA22" s="45"/>
      <c r="AB22" s="45"/>
    </row>
    <row r="23" spans="1:28" ht="13.5" customHeight="1" x14ac:dyDescent="0.3">
      <c r="A23" s="52" t="s">
        <v>44</v>
      </c>
      <c r="B23" s="39">
        <v>1645369432.9300001</v>
      </c>
      <c r="C23" s="40">
        <v>1147260558.3799999</v>
      </c>
      <c r="D23" s="40">
        <v>84152465.349999994</v>
      </c>
      <c r="E23" s="40">
        <v>411988397.55000001</v>
      </c>
      <c r="F23" s="40">
        <v>1055209981.5999999</v>
      </c>
      <c r="G23" s="43">
        <v>0</v>
      </c>
      <c r="H23" s="115">
        <v>-36968460.562375069</v>
      </c>
      <c r="I23" s="62">
        <v>74674102.779515356</v>
      </c>
      <c r="J23" s="117">
        <v>1129884084.3795152</v>
      </c>
      <c r="K23" s="40">
        <v>1180588452.6558914</v>
      </c>
      <c r="L23" s="117">
        <v>7504940588.6974277</v>
      </c>
      <c r="M23" s="185">
        <v>7957889256.8485794</v>
      </c>
      <c r="N23" s="188">
        <f t="shared" si="0"/>
        <v>0.15055203582572532</v>
      </c>
      <c r="O23" s="189">
        <f t="shared" si="0"/>
        <v>0.14835447121105311</v>
      </c>
      <c r="P23" s="45"/>
      <c r="Q23" s="45"/>
      <c r="R23" s="45"/>
      <c r="S23" s="45"/>
      <c r="T23" s="45"/>
      <c r="U23" s="45"/>
      <c r="V23" s="45"/>
      <c r="W23" s="45"/>
      <c r="X23" s="45"/>
      <c r="Y23" s="45"/>
      <c r="Z23" s="45"/>
      <c r="AA23" s="45"/>
      <c r="AB23" s="45"/>
    </row>
    <row r="24" spans="1:28" ht="13.5" customHeight="1" x14ac:dyDescent="0.3">
      <c r="A24" s="52" t="s">
        <v>45</v>
      </c>
      <c r="B24" s="39">
        <v>1850527965.21</v>
      </c>
      <c r="C24" s="40">
        <v>1339037575.05</v>
      </c>
      <c r="D24" s="40">
        <v>60941672.740000002</v>
      </c>
      <c r="E24" s="40">
        <v>529519030.58999997</v>
      </c>
      <c r="F24" s="40">
        <v>1165044406.9999998</v>
      </c>
      <c r="G24" s="43">
        <v>0</v>
      </c>
      <c r="H24" s="115">
        <v>-40808509.770603061</v>
      </c>
      <c r="I24" s="40">
        <v>82850653.674960464</v>
      </c>
      <c r="J24" s="117">
        <v>1247895060.6749601</v>
      </c>
      <c r="K24" s="40">
        <v>1234610869.6928613</v>
      </c>
      <c r="L24" s="117">
        <v>7925134284.1577559</v>
      </c>
      <c r="M24" s="185">
        <v>8075541740.5326099</v>
      </c>
      <c r="N24" s="188">
        <f t="shared" si="0"/>
        <v>0.15746043107048505</v>
      </c>
      <c r="O24" s="189">
        <f t="shared" si="0"/>
        <v>0.15288273026887164</v>
      </c>
      <c r="P24" s="45"/>
      <c r="Q24" s="45"/>
      <c r="R24" s="45"/>
      <c r="S24" s="45"/>
      <c r="T24" s="45"/>
      <c r="U24" s="45"/>
      <c r="V24" s="45"/>
      <c r="W24" s="45"/>
      <c r="X24" s="45"/>
      <c r="Y24" s="45"/>
      <c r="Z24" s="45"/>
      <c r="AA24" s="45"/>
      <c r="AB24" s="45"/>
    </row>
    <row r="25" spans="1:28" ht="13.5" customHeight="1" x14ac:dyDescent="0.3">
      <c r="A25" s="52" t="s">
        <v>46</v>
      </c>
      <c r="B25" s="39">
        <v>1840692309.0399997</v>
      </c>
      <c r="C25" s="40">
        <v>1425749835.8499999</v>
      </c>
      <c r="D25" s="40">
        <v>57397469.800000004</v>
      </c>
      <c r="E25" s="40">
        <v>612606942.52999997</v>
      </c>
      <c r="F25" s="40">
        <v>1140243765.9299998</v>
      </c>
      <c r="G25" s="43">
        <v>0</v>
      </c>
      <c r="H25" s="115">
        <v>-40187647.483813047</v>
      </c>
      <c r="I25" s="40">
        <v>81284634.729236692</v>
      </c>
      <c r="J25" s="117">
        <v>1221528400.6592364</v>
      </c>
      <c r="K25" s="40">
        <v>1212016897.8602915</v>
      </c>
      <c r="L25" s="117">
        <v>8079422920.3700075</v>
      </c>
      <c r="M25" s="185">
        <v>8094775840.357913</v>
      </c>
      <c r="N25" s="188">
        <f t="shared" si="0"/>
        <v>0.15119005561393423</v>
      </c>
      <c r="O25" s="189">
        <f t="shared" si="0"/>
        <v>0.14972828423704712</v>
      </c>
      <c r="P25" s="45"/>
      <c r="Q25" s="45"/>
      <c r="R25" s="45"/>
      <c r="S25" s="45"/>
      <c r="T25" s="45"/>
      <c r="U25" s="45"/>
      <c r="V25" s="45"/>
      <c r="W25" s="45"/>
      <c r="X25" s="45"/>
      <c r="Y25" s="45"/>
      <c r="Z25" s="45"/>
      <c r="AA25" s="45"/>
      <c r="AB25" s="45"/>
    </row>
    <row r="26" spans="1:28" ht="13.5" customHeight="1" x14ac:dyDescent="0.3">
      <c r="A26" s="123" t="s">
        <v>47</v>
      </c>
      <c r="B26" s="47">
        <v>2070232442.1399996</v>
      </c>
      <c r="C26" s="48">
        <v>1756353008.5800002</v>
      </c>
      <c r="D26" s="48">
        <v>72615359.050000012</v>
      </c>
      <c r="E26" s="48">
        <v>633767895.58999991</v>
      </c>
      <c r="F26" s="48">
        <v>1090677700.1600003</v>
      </c>
      <c r="G26" s="50">
        <v>0</v>
      </c>
      <c r="H26" s="124">
        <v>-37887630.98680643</v>
      </c>
      <c r="I26" s="48">
        <v>77751215.234683558</v>
      </c>
      <c r="J26" s="117">
        <v>1168428915.3946838</v>
      </c>
      <c r="K26" s="47">
        <v>1140520240.8993514</v>
      </c>
      <c r="L26" s="125">
        <v>8639350411.6011848</v>
      </c>
      <c r="M26" s="190">
        <v>8020641367.0872755</v>
      </c>
      <c r="N26" s="191">
        <f t="shared" si="0"/>
        <v>0.13524499640918392</v>
      </c>
      <c r="O26" s="192">
        <f t="shared" si="0"/>
        <v>0.14219813462542777</v>
      </c>
      <c r="P26" s="45"/>
      <c r="Q26" s="45"/>
      <c r="R26" s="45"/>
      <c r="S26" s="45"/>
      <c r="T26" s="45"/>
      <c r="U26" s="45"/>
      <c r="V26" s="45"/>
      <c r="W26" s="45"/>
      <c r="X26" s="45"/>
      <c r="Y26" s="45"/>
      <c r="Z26" s="45"/>
      <c r="AA26" s="45"/>
      <c r="AB26" s="45"/>
    </row>
    <row r="27" spans="1:28" ht="13.5" customHeight="1" x14ac:dyDescent="0.3">
      <c r="A27" s="52" t="s">
        <v>48</v>
      </c>
      <c r="B27" s="39">
        <v>1856655373.3399997</v>
      </c>
      <c r="C27" s="40">
        <v>1419833789.3200002</v>
      </c>
      <c r="D27" s="40">
        <v>109587572.22999999</v>
      </c>
      <c r="E27" s="40">
        <v>557993830.57000005</v>
      </c>
      <c r="F27" s="40">
        <v>1155413893.3499997</v>
      </c>
      <c r="G27" s="43">
        <v>0</v>
      </c>
      <c r="H27" s="115">
        <v>-40921633.520394921</v>
      </c>
      <c r="I27" s="40">
        <v>20647778.13753115</v>
      </c>
      <c r="J27" s="117">
        <v>1176061671.4875307</v>
      </c>
      <c r="K27" s="40">
        <v>1215151562.3842983</v>
      </c>
      <c r="L27" s="117">
        <v>7513374702.8290567</v>
      </c>
      <c r="M27" s="185">
        <v>7970559740.8739824</v>
      </c>
      <c r="N27" s="188">
        <f t="shared" si="0"/>
        <v>0.15652908553125949</v>
      </c>
      <c r="O27" s="189">
        <f t="shared" si="0"/>
        <v>0.15245498457942119</v>
      </c>
      <c r="P27" s="45"/>
      <c r="Q27" s="45"/>
      <c r="R27" s="45"/>
      <c r="S27" s="45"/>
      <c r="T27" s="45"/>
      <c r="U27" s="45"/>
      <c r="V27" s="45"/>
      <c r="W27" s="45"/>
      <c r="X27" s="45"/>
      <c r="Y27" s="45"/>
      <c r="Z27" s="45"/>
      <c r="AA27" s="45"/>
      <c r="AB27" s="45"/>
    </row>
    <row r="28" spans="1:28" ht="13.5" customHeight="1" x14ac:dyDescent="0.3">
      <c r="A28" s="52" t="s">
        <v>49</v>
      </c>
      <c r="B28" s="39">
        <v>1992988325.4399998</v>
      </c>
      <c r="C28" s="40">
        <v>1636190237.49</v>
      </c>
      <c r="D28" s="40">
        <v>59544559.390000001</v>
      </c>
      <c r="E28" s="40">
        <v>672941171.53999984</v>
      </c>
      <c r="F28" s="40">
        <v>1160529502.05</v>
      </c>
      <c r="G28" s="43">
        <v>0</v>
      </c>
      <c r="H28" s="115">
        <v>-40828566.39357122</v>
      </c>
      <c r="I28" s="40">
        <v>20739196.419831514</v>
      </c>
      <c r="J28" s="117">
        <v>1181268698.4698315</v>
      </c>
      <c r="K28" s="40">
        <v>1171070023.9892683</v>
      </c>
      <c r="L28" s="117">
        <v>7933331955.1879015</v>
      </c>
      <c r="M28" s="185">
        <v>8097036712.2589045</v>
      </c>
      <c r="N28" s="188">
        <f t="shared" si="0"/>
        <v>0.1488994416396954</v>
      </c>
      <c r="O28" s="189">
        <f t="shared" si="0"/>
        <v>0.14462945712179737</v>
      </c>
      <c r="P28" s="45"/>
      <c r="Q28" s="45"/>
      <c r="R28" s="45"/>
      <c r="S28" s="45"/>
      <c r="T28" s="45"/>
      <c r="U28" s="45"/>
      <c r="V28" s="45"/>
      <c r="W28" s="45"/>
      <c r="X28" s="45"/>
      <c r="Y28" s="45"/>
      <c r="Z28" s="45"/>
      <c r="AA28" s="45"/>
      <c r="AB28" s="45"/>
    </row>
    <row r="29" spans="1:28" ht="13.5" customHeight="1" x14ac:dyDescent="0.3">
      <c r="A29" s="52" t="s">
        <v>50</v>
      </c>
      <c r="B29" s="39">
        <v>1979859269.5</v>
      </c>
      <c r="C29" s="40">
        <v>1557212218.54</v>
      </c>
      <c r="D29" s="40">
        <v>72935684.86999999</v>
      </c>
      <c r="E29" s="40">
        <v>597441287.75999999</v>
      </c>
      <c r="F29" s="40">
        <v>1190443191.4000001</v>
      </c>
      <c r="G29" s="43">
        <v>0</v>
      </c>
      <c r="H29" s="115">
        <v>-40915830.774307504</v>
      </c>
      <c r="I29" s="40">
        <v>21273767.818469465</v>
      </c>
      <c r="J29" s="117">
        <v>1211716959.2184696</v>
      </c>
      <c r="K29" s="40">
        <v>1203914396.3327782</v>
      </c>
      <c r="L29" s="117">
        <v>8068725278.4300728</v>
      </c>
      <c r="M29" s="185">
        <v>8066030612.6545868</v>
      </c>
      <c r="N29" s="188">
        <f t="shared" si="0"/>
        <v>0.15017452167540307</v>
      </c>
      <c r="O29" s="189">
        <f t="shared" si="0"/>
        <v>0.14925735521558622</v>
      </c>
      <c r="P29" s="45"/>
      <c r="Q29" s="45"/>
      <c r="R29" s="45"/>
      <c r="S29" s="45"/>
      <c r="T29" s="45"/>
      <c r="U29" s="45"/>
      <c r="V29" s="45"/>
      <c r="W29" s="45"/>
      <c r="X29" s="45"/>
      <c r="Y29" s="45"/>
      <c r="Z29" s="45"/>
      <c r="AA29" s="45"/>
      <c r="AB29" s="45"/>
    </row>
    <row r="30" spans="1:28" ht="13.5" customHeight="1" x14ac:dyDescent="0.3">
      <c r="A30" s="123" t="s">
        <v>51</v>
      </c>
      <c r="B30" s="47">
        <v>2333266568.0900002</v>
      </c>
      <c r="C30" s="48">
        <v>1909135880.72</v>
      </c>
      <c r="D30" s="48">
        <v>86418453.489999995</v>
      </c>
      <c r="E30" s="48">
        <v>725133939.82999992</v>
      </c>
      <c r="F30" s="48">
        <v>1352021072.0999999</v>
      </c>
      <c r="G30" s="50">
        <v>170085030</v>
      </c>
      <c r="H30" s="124">
        <v>-46711945.660054013</v>
      </c>
      <c r="I30" s="40">
        <v>24161238.924562059</v>
      </c>
      <c r="J30" s="117">
        <v>1206105736.5845618</v>
      </c>
      <c r="K30" s="47">
        <v>1185017083.0540483</v>
      </c>
      <c r="L30" s="125">
        <v>8809209509.3832417</v>
      </c>
      <c r="M30" s="190">
        <v>8191014380.0427971</v>
      </c>
      <c r="N30" s="191">
        <f t="shared" si="0"/>
        <v>0.13691418455876919</v>
      </c>
      <c r="O30" s="192">
        <f t="shared" si="0"/>
        <v>0.14467281194638273</v>
      </c>
      <c r="P30" s="45"/>
      <c r="Q30" s="45"/>
      <c r="R30" s="45"/>
      <c r="S30" s="45"/>
      <c r="T30" s="45"/>
      <c r="U30" s="45"/>
      <c r="V30" s="45"/>
      <c r="W30" s="45"/>
      <c r="X30" s="45"/>
      <c r="Y30" s="45"/>
      <c r="Z30" s="45"/>
      <c r="AA30" s="45"/>
      <c r="AB30" s="45"/>
    </row>
    <row r="31" spans="1:28" ht="13.5" customHeight="1" x14ac:dyDescent="0.3">
      <c r="A31" s="52" t="s">
        <v>52</v>
      </c>
      <c r="B31" s="39">
        <v>1891710905.6199999</v>
      </c>
      <c r="C31" s="40">
        <v>1498251676.02</v>
      </c>
      <c r="D31" s="40">
        <v>90557727.030000001</v>
      </c>
      <c r="E31" s="40">
        <v>626561203.83000004</v>
      </c>
      <c r="F31" s="40">
        <v>1169863627.9099996</v>
      </c>
      <c r="G31" s="43">
        <v>0</v>
      </c>
      <c r="H31" s="115">
        <v>-41156416.78911031</v>
      </c>
      <c r="I31" s="62">
        <v>24432278.121146776</v>
      </c>
      <c r="J31" s="117">
        <v>1194436607.6311462</v>
      </c>
      <c r="K31" s="40">
        <v>1225996930.3245323</v>
      </c>
      <c r="L31" s="117">
        <v>7902494912.6150188</v>
      </c>
      <c r="M31" s="185">
        <v>8371103220.1535778</v>
      </c>
      <c r="N31" s="188">
        <f t="shared" si="0"/>
        <v>0.15114677337209376</v>
      </c>
      <c r="O31" s="189">
        <f t="shared" si="0"/>
        <v>0.14645583719155716</v>
      </c>
      <c r="P31" s="45"/>
      <c r="Q31" s="45"/>
      <c r="R31" s="45"/>
      <c r="S31" s="45"/>
      <c r="T31" s="45"/>
      <c r="U31" s="45"/>
      <c r="V31" s="45"/>
      <c r="W31" s="45"/>
      <c r="X31" s="45"/>
      <c r="Y31" s="45"/>
      <c r="Z31" s="45"/>
      <c r="AA31" s="45"/>
      <c r="AB31" s="45"/>
    </row>
    <row r="32" spans="1:28" ht="13.5" customHeight="1" x14ac:dyDescent="0.3">
      <c r="A32" s="52" t="s">
        <v>53</v>
      </c>
      <c r="B32" s="39">
        <v>1939256979.6299999</v>
      </c>
      <c r="C32" s="40">
        <v>1579183482.6000001</v>
      </c>
      <c r="D32" s="40">
        <v>59595412.710000001</v>
      </c>
      <c r="E32" s="40">
        <v>652861234.68000019</v>
      </c>
      <c r="F32" s="40">
        <v>1145192046.8300002</v>
      </c>
      <c r="G32" s="43">
        <v>0</v>
      </c>
      <c r="H32" s="115">
        <v>-39884019.561634116</v>
      </c>
      <c r="I32" s="40">
        <v>23917018.977897868</v>
      </c>
      <c r="J32" s="117">
        <v>1169223588.9978981</v>
      </c>
      <c r="K32" s="40">
        <v>1158269277.1913121</v>
      </c>
      <c r="L32" s="117">
        <v>8057041640.09342</v>
      </c>
      <c r="M32" s="185">
        <v>8230364693.0117159</v>
      </c>
      <c r="N32" s="188">
        <f t="shared" si="0"/>
        <v>0.14511822592297552</v>
      </c>
      <c r="O32" s="189">
        <f t="shared" si="0"/>
        <v>0.14073122156722676</v>
      </c>
      <c r="P32" s="45"/>
      <c r="Q32" s="45"/>
      <c r="R32" s="45"/>
      <c r="S32" s="45"/>
      <c r="T32" s="45"/>
      <c r="U32" s="45"/>
      <c r="V32" s="45"/>
      <c r="W32" s="45"/>
      <c r="X32" s="45"/>
      <c r="Y32" s="45"/>
      <c r="Z32" s="45"/>
      <c r="AA32" s="45"/>
      <c r="AB32" s="45"/>
    </row>
    <row r="33" spans="1:28" ht="13.5" customHeight="1" x14ac:dyDescent="0.3">
      <c r="A33" s="52" t="s">
        <v>54</v>
      </c>
      <c r="B33" s="39">
        <v>1911084084.97</v>
      </c>
      <c r="C33" s="40">
        <v>1542682259.3599999</v>
      </c>
      <c r="D33" s="40">
        <v>65938004.609999999</v>
      </c>
      <c r="E33" s="40">
        <v>660287923.00000024</v>
      </c>
      <c r="F33" s="40">
        <v>1170567062.3600001</v>
      </c>
      <c r="G33" s="43">
        <v>42817106</v>
      </c>
      <c r="H33" s="115">
        <v>-40895392.198877975</v>
      </c>
      <c r="I33" s="40">
        <v>24446969.154966775</v>
      </c>
      <c r="J33" s="117">
        <v>1152216374.014967</v>
      </c>
      <c r="K33" s="40">
        <v>1148035152.5181522</v>
      </c>
      <c r="L33" s="117">
        <v>8374823848.0749674</v>
      </c>
      <c r="M33" s="185">
        <v>8343237036.8823452</v>
      </c>
      <c r="N33" s="188">
        <f t="shared" si="0"/>
        <v>0.13758096825879088</v>
      </c>
      <c r="O33" s="189">
        <f t="shared" si="0"/>
        <v>0.13760068753208332</v>
      </c>
      <c r="P33" s="45"/>
      <c r="Q33" s="45"/>
      <c r="R33" s="45"/>
      <c r="S33" s="45"/>
      <c r="T33" s="45"/>
      <c r="U33" s="45"/>
      <c r="V33" s="45"/>
      <c r="W33" s="45"/>
      <c r="X33" s="45"/>
      <c r="Y33" s="45"/>
      <c r="Z33" s="45"/>
      <c r="AA33" s="45"/>
      <c r="AB33" s="45"/>
    </row>
    <row r="34" spans="1:28" ht="13.5" customHeight="1" x14ac:dyDescent="0.3">
      <c r="A34" s="123" t="s">
        <v>55</v>
      </c>
      <c r="B34" s="47">
        <v>2009602658.5699999</v>
      </c>
      <c r="C34" s="48">
        <v>1755485393.8300002</v>
      </c>
      <c r="D34" s="48">
        <v>64448740.129999995</v>
      </c>
      <c r="E34" s="48">
        <v>755636153.2699995</v>
      </c>
      <c r="F34" s="48">
        <v>1162560828.5499992</v>
      </c>
      <c r="G34" s="50">
        <v>0</v>
      </c>
      <c r="H34" s="124">
        <v>-40215210.803909108</v>
      </c>
      <c r="I34" s="48">
        <v>24279761.177487947</v>
      </c>
      <c r="J34" s="117">
        <v>1186867627.1974871</v>
      </c>
      <c r="K34" s="47">
        <v>1170442837.8075023</v>
      </c>
      <c r="L34" s="125">
        <v>8990605339.3002567</v>
      </c>
      <c r="M34" s="190">
        <v>8380260790.0360174</v>
      </c>
      <c r="N34" s="191">
        <f t="shared" si="0"/>
        <v>0.13201198166372427</v>
      </c>
      <c r="O34" s="192">
        <f t="shared" si="0"/>
        <v>0.13966663653225903</v>
      </c>
      <c r="P34" s="45"/>
      <c r="Q34" s="45"/>
      <c r="R34" s="45"/>
      <c r="S34" s="45"/>
      <c r="T34" s="45"/>
      <c r="U34" s="45"/>
      <c r="V34" s="45"/>
      <c r="W34" s="45"/>
      <c r="X34" s="45"/>
      <c r="Y34" s="45"/>
      <c r="Z34" s="45"/>
      <c r="AA34" s="45"/>
      <c r="AB34" s="45"/>
    </row>
    <row r="35" spans="1:28" ht="13.5" customHeight="1" x14ac:dyDescent="0.3">
      <c r="A35" s="52" t="s">
        <v>56</v>
      </c>
      <c r="B35" s="39">
        <v>1755007962.3800001</v>
      </c>
      <c r="C35" s="40">
        <v>1367848008.8</v>
      </c>
      <c r="D35" s="40">
        <v>86690055.99000001</v>
      </c>
      <c r="E35" s="40">
        <v>596403634.04999995</v>
      </c>
      <c r="F35" s="40">
        <v>1172161444.4800003</v>
      </c>
      <c r="G35" s="43">
        <v>0</v>
      </c>
      <c r="H35" s="115">
        <v>-39580425.814070441</v>
      </c>
      <c r="I35" s="40">
        <v>21488170.780261818</v>
      </c>
      <c r="J35" s="117">
        <v>1193713399.9302621</v>
      </c>
      <c r="K35" s="40">
        <v>1228891372.1322739</v>
      </c>
      <c r="L35" s="117">
        <v>7718513449.7269669</v>
      </c>
      <c r="M35" s="185">
        <v>8188512478.8983221</v>
      </c>
      <c r="N35" s="188">
        <f t="shared" si="0"/>
        <v>0.15465586834890963</v>
      </c>
      <c r="O35" s="189">
        <f t="shared" si="0"/>
        <v>0.15007504419137288</v>
      </c>
      <c r="P35" s="45"/>
      <c r="Q35" s="45"/>
      <c r="R35" s="45"/>
      <c r="S35" s="45"/>
      <c r="T35" s="45"/>
      <c r="U35" s="45"/>
      <c r="V35" s="45"/>
      <c r="W35" s="45"/>
      <c r="X35" s="45"/>
      <c r="Y35" s="45"/>
      <c r="Z35" s="45"/>
      <c r="AA35" s="45"/>
      <c r="AB35" s="45"/>
    </row>
    <row r="36" spans="1:28" ht="13.5" customHeight="1" x14ac:dyDescent="0.3">
      <c r="A36" s="52" t="s">
        <v>57</v>
      </c>
      <c r="B36" s="39">
        <v>1926726848.5799997</v>
      </c>
      <c r="C36" s="40">
        <v>1510994612.51</v>
      </c>
      <c r="D36" s="40">
        <v>50527854.709999993</v>
      </c>
      <c r="E36" s="40">
        <v>710976941.37000012</v>
      </c>
      <c r="F36" s="40">
        <v>1309007875.0400002</v>
      </c>
      <c r="G36" s="43">
        <v>0</v>
      </c>
      <c r="H36" s="115">
        <v>-43542772.470532231</v>
      </c>
      <c r="I36" s="40">
        <v>23996852.058246553</v>
      </c>
      <c r="J36" s="117">
        <v>1333091419.8082469</v>
      </c>
      <c r="K36" s="40">
        <v>1319604707.0986941</v>
      </c>
      <c r="L36" s="117">
        <v>8055400843.2890406</v>
      </c>
      <c r="M36" s="185">
        <v>8226322039.5721054</v>
      </c>
      <c r="N36" s="188">
        <f t="shared" si="0"/>
        <v>0.16549038908707395</v>
      </c>
      <c r="O36" s="189">
        <f t="shared" si="0"/>
        <v>0.16041247847468584</v>
      </c>
      <c r="P36" s="45"/>
      <c r="Q36" s="45"/>
      <c r="R36" s="45"/>
      <c r="S36" s="45"/>
      <c r="T36" s="45"/>
      <c r="U36" s="45"/>
      <c r="V36" s="45"/>
      <c r="W36" s="45"/>
      <c r="X36" s="45"/>
      <c r="Y36" s="45"/>
      <c r="Z36" s="45"/>
      <c r="AA36" s="45"/>
      <c r="AB36" s="45"/>
    </row>
    <row r="37" spans="1:28" ht="13.5" customHeight="1" x14ac:dyDescent="0.3">
      <c r="A37" s="52" t="s">
        <v>58</v>
      </c>
      <c r="B37" s="39">
        <v>1905055788.75</v>
      </c>
      <c r="C37" s="40">
        <v>1422774491.77</v>
      </c>
      <c r="D37" s="40">
        <v>64489153.719999999</v>
      </c>
      <c r="E37" s="40">
        <v>628737155.47000003</v>
      </c>
      <c r="F37" s="40">
        <v>1322357731.7000003</v>
      </c>
      <c r="G37" s="43">
        <v>0</v>
      </c>
      <c r="H37" s="115">
        <v>-43628109.082448691</v>
      </c>
      <c r="I37" s="40">
        <v>24241582.851221368</v>
      </c>
      <c r="J37" s="117">
        <v>1346669088.3512216</v>
      </c>
      <c r="K37" s="40">
        <v>1343370174.048954</v>
      </c>
      <c r="L37" s="117">
        <v>8436722442.3886013</v>
      </c>
      <c r="M37" s="185">
        <v>8384719106.9304104</v>
      </c>
      <c r="N37" s="188">
        <f t="shared" si="0"/>
        <v>0.15961993505738151</v>
      </c>
      <c r="O37" s="189">
        <f t="shared" si="0"/>
        <v>0.16021647915892473</v>
      </c>
      <c r="P37" s="45"/>
      <c r="Q37" s="45"/>
      <c r="R37" s="45"/>
      <c r="S37" s="45"/>
      <c r="T37" s="45"/>
      <c r="U37" s="45"/>
      <c r="V37" s="45"/>
      <c r="W37" s="45"/>
      <c r="X37" s="45"/>
      <c r="Y37" s="45"/>
      <c r="Z37" s="45"/>
      <c r="AA37" s="45"/>
      <c r="AB37" s="45"/>
    </row>
    <row r="38" spans="1:28" ht="13.5" customHeight="1" x14ac:dyDescent="0.3">
      <c r="A38" s="123" t="s">
        <v>59</v>
      </c>
      <c r="B38" s="47">
        <v>2261050142.3399997</v>
      </c>
      <c r="C38" s="48">
        <v>1893746973.8499999</v>
      </c>
      <c r="D38" s="48">
        <v>63605131.470000006</v>
      </c>
      <c r="E38" s="48">
        <v>736654887.85000002</v>
      </c>
      <c r="F38" s="48">
        <v>1261782996.2900002</v>
      </c>
      <c r="G38" s="50">
        <v>0</v>
      </c>
      <c r="H38" s="124">
        <v>-42950517.669108063</v>
      </c>
      <c r="I38" s="40">
        <v>23131121.262854848</v>
      </c>
      <c r="J38" s="117">
        <v>1284994999.812855</v>
      </c>
      <c r="K38" s="48">
        <v>1266602654.622664</v>
      </c>
      <c r="L38" s="125">
        <v>8940009711.9609108</v>
      </c>
      <c r="M38" s="190">
        <v>8351092821.9646788</v>
      </c>
      <c r="N38" s="191">
        <f t="shared" si="0"/>
        <v>0.1437353024453262</v>
      </c>
      <c r="O38" s="192">
        <f t="shared" si="0"/>
        <v>0.15166909069568729</v>
      </c>
      <c r="P38" s="45"/>
      <c r="Q38" s="45"/>
      <c r="R38" s="45"/>
      <c r="S38" s="45"/>
      <c r="T38" s="45"/>
      <c r="U38" s="45"/>
      <c r="V38" s="45"/>
      <c r="W38" s="45"/>
      <c r="X38" s="45"/>
      <c r="Y38" s="45"/>
      <c r="Z38" s="45"/>
      <c r="AA38" s="45"/>
      <c r="AB38" s="45"/>
    </row>
    <row r="39" spans="1:28" ht="13.5" customHeight="1" x14ac:dyDescent="0.3">
      <c r="A39" s="52" t="s">
        <v>60</v>
      </c>
      <c r="B39" s="39">
        <v>1882744832.1400001</v>
      </c>
      <c r="C39" s="40">
        <v>1360845173.4200001</v>
      </c>
      <c r="D39" s="40">
        <v>88654033.140000001</v>
      </c>
      <c r="E39" s="40">
        <v>628812448.89999998</v>
      </c>
      <c r="F39" s="40">
        <v>1307699698.1300001</v>
      </c>
      <c r="G39" s="43">
        <v>0</v>
      </c>
      <c r="H39" s="115">
        <v>-45237496.085687578</v>
      </c>
      <c r="I39" s="62">
        <v>22697367.394848648</v>
      </c>
      <c r="J39" s="117">
        <v>1330477748.2748487</v>
      </c>
      <c r="K39" s="40">
        <v>1373666045.7915878</v>
      </c>
      <c r="L39" s="117">
        <v>8073771344.3445616</v>
      </c>
      <c r="M39" s="185">
        <v>8542692683.2316942</v>
      </c>
      <c r="N39" s="188">
        <f t="shared" si="0"/>
        <v>0.16479011994893925</v>
      </c>
      <c r="O39" s="189">
        <f t="shared" si="0"/>
        <v>0.16080012435516186</v>
      </c>
      <c r="P39" s="45"/>
      <c r="Q39" s="45"/>
      <c r="R39" s="45"/>
      <c r="S39" s="45"/>
      <c r="T39" s="45"/>
      <c r="U39" s="45"/>
      <c r="V39" s="45"/>
      <c r="W39" s="45"/>
      <c r="X39" s="45"/>
      <c r="Y39" s="45"/>
      <c r="Z39" s="45"/>
      <c r="AA39" s="45"/>
      <c r="AB39" s="45"/>
    </row>
    <row r="40" spans="1:28" ht="13.5" customHeight="1" x14ac:dyDescent="0.3">
      <c r="A40" s="52" t="s">
        <v>61</v>
      </c>
      <c r="B40" s="39">
        <v>1992310078.3299999</v>
      </c>
      <c r="C40" s="40">
        <v>1414498744.8700001</v>
      </c>
      <c r="D40" s="40">
        <v>51611152.149999999</v>
      </c>
      <c r="E40" s="40">
        <v>641656462.79999995</v>
      </c>
      <c r="F40" s="40">
        <v>1336970767.0999997</v>
      </c>
      <c r="G40" s="43">
        <v>0</v>
      </c>
      <c r="H40" s="115">
        <v>-46494759.43921113</v>
      </c>
      <c r="I40" s="40">
        <v>23205416.916770298</v>
      </c>
      <c r="J40" s="117">
        <v>1360280401.64677</v>
      </c>
      <c r="K40" s="40">
        <v>1352332546.4037378</v>
      </c>
      <c r="L40" s="117">
        <v>8492606871.3369951</v>
      </c>
      <c r="M40" s="185">
        <v>8650417918.9913807</v>
      </c>
      <c r="N40" s="188">
        <f t="shared" si="0"/>
        <v>0.16017230306960156</v>
      </c>
      <c r="O40" s="189">
        <f t="shared" si="0"/>
        <v>0.15633146965475359</v>
      </c>
      <c r="P40" s="45"/>
      <c r="Q40" s="45"/>
      <c r="R40" s="45"/>
      <c r="S40" s="45"/>
      <c r="T40" s="45"/>
      <c r="U40" s="45"/>
      <c r="V40" s="45"/>
      <c r="W40" s="45"/>
      <c r="X40" s="45"/>
      <c r="Y40" s="45"/>
      <c r="Z40" s="45"/>
      <c r="AA40" s="45"/>
      <c r="AB40" s="45"/>
    </row>
    <row r="41" spans="1:28" ht="13.5" customHeight="1" x14ac:dyDescent="0.3">
      <c r="A41" s="52" t="s">
        <v>62</v>
      </c>
      <c r="B41" s="39">
        <v>1948893673.6200001</v>
      </c>
      <c r="C41" s="40">
        <v>1343704539.25</v>
      </c>
      <c r="D41" s="40">
        <v>48881880.840000004</v>
      </c>
      <c r="E41" s="40">
        <v>611319001.21000004</v>
      </c>
      <c r="F41" s="40">
        <v>1327317914.5799999</v>
      </c>
      <c r="G41" s="43">
        <v>0</v>
      </c>
      <c r="H41" s="115">
        <v>-46188889.820234492</v>
      </c>
      <c r="I41" s="40">
        <v>23037875.133004479</v>
      </c>
      <c r="J41" s="117">
        <v>1350447885.5230043</v>
      </c>
      <c r="K41" s="40">
        <v>1352391324.8050277</v>
      </c>
      <c r="L41" s="117">
        <v>8831324118.7235756</v>
      </c>
      <c r="M41" s="185">
        <v>8758383109.6308899</v>
      </c>
      <c r="N41" s="188">
        <f t="shared" si="0"/>
        <v>0.15291567463364594</v>
      </c>
      <c r="O41" s="189">
        <f t="shared" si="0"/>
        <v>0.15441107198404141</v>
      </c>
      <c r="P41" s="45"/>
      <c r="Q41" s="45"/>
      <c r="R41" s="45"/>
      <c r="S41" s="45"/>
      <c r="T41" s="45"/>
      <c r="U41" s="45"/>
      <c r="V41" s="45"/>
      <c r="W41" s="45"/>
      <c r="X41" s="45"/>
      <c r="Y41" s="45"/>
      <c r="Z41" s="45"/>
      <c r="AA41" s="45"/>
      <c r="AB41" s="45"/>
    </row>
    <row r="42" spans="1:28" ht="13.5" customHeight="1" x14ac:dyDescent="0.3">
      <c r="A42" s="123" t="s">
        <v>63</v>
      </c>
      <c r="B42" s="47">
        <v>2242028956.6199999</v>
      </c>
      <c r="C42" s="48">
        <v>1667133441.8700001</v>
      </c>
      <c r="D42" s="48">
        <v>57181352.25</v>
      </c>
      <c r="E42" s="48">
        <v>734862914.07999992</v>
      </c>
      <c r="F42" s="48">
        <v>1415942829.0599995</v>
      </c>
      <c r="G42" s="50">
        <v>0</v>
      </c>
      <c r="H42" s="124">
        <v>-49027608.426819116</v>
      </c>
      <c r="I42" s="48">
        <v>24576112.273508597</v>
      </c>
      <c r="J42" s="117">
        <v>1440643045.6535079</v>
      </c>
      <c r="K42" s="47">
        <v>1403459164.0977778</v>
      </c>
      <c r="L42" s="125">
        <v>8407271157.3708973</v>
      </c>
      <c r="M42" s="190">
        <v>7853479779.9220676</v>
      </c>
      <c r="N42" s="191">
        <f t="shared" si="0"/>
        <v>0.17135679564592782</v>
      </c>
      <c r="O42" s="192">
        <f t="shared" si="0"/>
        <v>0.17870538963961077</v>
      </c>
      <c r="P42" s="45"/>
      <c r="Q42" s="45"/>
      <c r="R42" s="45"/>
      <c r="S42" s="45"/>
      <c r="T42" s="45"/>
      <c r="U42" s="45"/>
      <c r="V42" s="45"/>
      <c r="W42" s="45"/>
      <c r="X42" s="45"/>
      <c r="Y42" s="45"/>
      <c r="Z42" s="45"/>
      <c r="AA42" s="45"/>
      <c r="AB42" s="45"/>
    </row>
    <row r="43" spans="1:28" ht="13.5" customHeight="1" x14ac:dyDescent="0.3">
      <c r="A43" s="52" t="s">
        <v>64</v>
      </c>
      <c r="B43" s="39">
        <v>1993022403.2699997</v>
      </c>
      <c r="C43" s="40">
        <v>1354036373.0799999</v>
      </c>
      <c r="D43" s="40">
        <v>79430772.900000006</v>
      </c>
      <c r="E43" s="40">
        <v>582175411.46000004</v>
      </c>
      <c r="F43" s="40">
        <v>1345158324.6000001</v>
      </c>
      <c r="G43" s="43">
        <v>0</v>
      </c>
      <c r="H43" s="115">
        <v>-47252701.841727048</v>
      </c>
      <c r="I43" s="40">
        <v>22231290.2807361</v>
      </c>
      <c r="J43" s="117">
        <v>1367550365.3307364</v>
      </c>
      <c r="K43" s="40">
        <v>1421919716.7504857</v>
      </c>
      <c r="L43" s="117">
        <v>8125224633.8895845</v>
      </c>
      <c r="M43" s="185">
        <v>8624294809.6979027</v>
      </c>
      <c r="N43" s="188">
        <f t="shared" si="0"/>
        <v>0.16830923783039872</v>
      </c>
      <c r="O43" s="189">
        <f t="shared" si="0"/>
        <v>0.16487373728824253</v>
      </c>
      <c r="P43" s="45"/>
      <c r="Q43" s="45"/>
      <c r="R43" s="45"/>
      <c r="S43" s="45"/>
      <c r="T43" s="45"/>
      <c r="U43" s="45"/>
      <c r="V43" s="45"/>
      <c r="W43" s="45"/>
      <c r="X43" s="45"/>
      <c r="Y43" s="45"/>
      <c r="Z43" s="45"/>
      <c r="AA43" s="45"/>
      <c r="AB43" s="45"/>
    </row>
    <row r="44" spans="1:28" ht="13.5" customHeight="1" x14ac:dyDescent="0.3">
      <c r="A44" s="52" t="s">
        <v>65</v>
      </c>
      <c r="B44" s="39">
        <v>2184619159</v>
      </c>
      <c r="C44" s="40">
        <v>1558328775.77</v>
      </c>
      <c r="D44" s="40">
        <v>85488009.859999999</v>
      </c>
      <c r="E44" s="40">
        <v>637372579.39999998</v>
      </c>
      <c r="F44" s="40">
        <v>1400921246.0400002</v>
      </c>
      <c r="G44" s="41">
        <v>0</v>
      </c>
      <c r="H44" s="115">
        <v>-49005538.040482067</v>
      </c>
      <c r="I44" s="40">
        <v>23152878.223778538</v>
      </c>
      <c r="J44" s="117">
        <v>1426474304.5137787</v>
      </c>
      <c r="K44" s="40">
        <v>1424419677.3205156</v>
      </c>
      <c r="L44" s="117">
        <v>8647125926.7503014</v>
      </c>
      <c r="M44" s="185">
        <v>8841337795.7615185</v>
      </c>
      <c r="N44" s="188">
        <f t="shared" si="0"/>
        <v>0.16496513599980214</v>
      </c>
      <c r="O44" s="189">
        <f t="shared" si="0"/>
        <v>0.1611090663229012</v>
      </c>
      <c r="P44" s="45"/>
      <c r="Q44" s="45"/>
      <c r="R44" s="45"/>
      <c r="S44" s="45"/>
      <c r="T44" s="45"/>
      <c r="U44" s="45"/>
      <c r="V44" s="45"/>
      <c r="W44" s="45"/>
      <c r="X44" s="45"/>
      <c r="Y44" s="45"/>
      <c r="Z44" s="45"/>
      <c r="AA44" s="45"/>
      <c r="AB44" s="45"/>
    </row>
    <row r="45" spans="1:28" ht="13.5" customHeight="1" x14ac:dyDescent="0.3">
      <c r="A45" s="52" t="s">
        <v>66</v>
      </c>
      <c r="B45" s="39">
        <v>2245895805.9000001</v>
      </c>
      <c r="C45" s="40">
        <v>1514431472.8199999</v>
      </c>
      <c r="D45" s="40">
        <v>59598018.709999993</v>
      </c>
      <c r="E45" s="40">
        <v>601060202.14999998</v>
      </c>
      <c r="F45" s="40">
        <v>1455196614.1100001</v>
      </c>
      <c r="G45" s="43">
        <v>0</v>
      </c>
      <c r="H45" s="115">
        <v>-50626570.83332327</v>
      </c>
      <c r="I45" s="40">
        <v>24049881.528587852</v>
      </c>
      <c r="J45" s="117">
        <v>1481557083.7185879</v>
      </c>
      <c r="K45" s="40">
        <v>1487301428.3898458</v>
      </c>
      <c r="L45" s="117">
        <v>9089581243.7099934</v>
      </c>
      <c r="M45" s="185">
        <v>9062416120.205904</v>
      </c>
      <c r="N45" s="188">
        <f t="shared" si="0"/>
        <v>0.16299508679168559</v>
      </c>
      <c r="O45" s="189">
        <f t="shared" si="0"/>
        <v>0.16411753870733242</v>
      </c>
      <c r="P45" s="45"/>
      <c r="Q45" s="45"/>
      <c r="R45" s="45"/>
      <c r="S45" s="45"/>
      <c r="T45" s="45"/>
      <c r="U45" s="45"/>
      <c r="V45" s="45"/>
      <c r="W45" s="45"/>
      <c r="X45" s="45"/>
      <c r="Y45" s="45"/>
      <c r="Z45" s="45"/>
      <c r="AA45" s="45"/>
      <c r="AB45" s="45"/>
    </row>
    <row r="46" spans="1:28" ht="13.5" customHeight="1" x14ac:dyDescent="0.3">
      <c r="A46" s="123" t="s">
        <v>67</v>
      </c>
      <c r="B46" s="39">
        <v>2491264067.7299995</v>
      </c>
      <c r="C46" s="40">
        <v>1797613459.7800002</v>
      </c>
      <c r="D46" s="40">
        <v>66508027.789999992</v>
      </c>
      <c r="E46" s="40">
        <v>742419319.26999998</v>
      </c>
      <c r="F46" s="40">
        <v>1578112090.3800004</v>
      </c>
      <c r="G46" s="43">
        <v>0</v>
      </c>
      <c r="H46" s="124">
        <v>-54440958.833435804</v>
      </c>
      <c r="I46" s="193">
        <v>26081292.688880727</v>
      </c>
      <c r="J46" s="117">
        <v>1606689338.0188811</v>
      </c>
      <c r="K46" s="47">
        <v>1548630269.1211357</v>
      </c>
      <c r="L46" s="125">
        <v>10355202796.095537</v>
      </c>
      <c r="M46" s="190">
        <v>9689085874.7801037</v>
      </c>
      <c r="N46" s="188">
        <f t="shared" ref="N46:O61" si="1">J46/L46</f>
        <v>0.15515768929457263</v>
      </c>
      <c r="O46" s="189">
        <f t="shared" si="1"/>
        <v>0.1598324433424719</v>
      </c>
      <c r="P46" s="45"/>
      <c r="Q46" s="45"/>
      <c r="R46" s="45"/>
      <c r="S46" s="45"/>
      <c r="T46" s="45"/>
      <c r="U46" s="45"/>
      <c r="V46" s="45"/>
      <c r="W46" s="45"/>
      <c r="X46" s="45"/>
      <c r="Y46" s="45"/>
      <c r="Z46" s="45"/>
      <c r="AA46" s="45"/>
      <c r="AB46" s="45"/>
    </row>
    <row r="47" spans="1:28" x14ac:dyDescent="0.3">
      <c r="A47" s="52" t="s">
        <v>68</v>
      </c>
      <c r="B47" s="61">
        <v>2006054773.3399997</v>
      </c>
      <c r="C47" s="62">
        <v>1338519240.7099998</v>
      </c>
      <c r="D47" s="62">
        <v>82511415.14200002</v>
      </c>
      <c r="E47" s="62">
        <v>572163939.48000002</v>
      </c>
      <c r="F47" s="62">
        <v>1355093218.1599998</v>
      </c>
      <c r="G47" s="63">
        <v>0</v>
      </c>
      <c r="H47" s="115">
        <v>-29543943.536671516</v>
      </c>
      <c r="I47" s="62">
        <v>43577855.166089527</v>
      </c>
      <c r="J47" s="117">
        <v>1401722362.5260894</v>
      </c>
      <c r="K47" s="40">
        <v>1464633220.4077656</v>
      </c>
      <c r="L47" s="117">
        <v>8505859270.447876</v>
      </c>
      <c r="M47" s="185">
        <v>9000571293.2059441</v>
      </c>
      <c r="N47" s="194">
        <f t="shared" si="1"/>
        <v>0.16479491582891917</v>
      </c>
      <c r="O47" s="195">
        <f t="shared" si="1"/>
        <v>0.16272669508360429</v>
      </c>
      <c r="P47" s="45"/>
      <c r="Q47" s="45"/>
      <c r="R47" s="45"/>
      <c r="S47" s="45"/>
      <c r="T47" s="45"/>
      <c r="U47" s="45"/>
      <c r="V47" s="45"/>
      <c r="W47" s="45"/>
      <c r="X47" s="45"/>
      <c r="Y47" s="45"/>
      <c r="Z47" s="45"/>
      <c r="AA47" s="45"/>
      <c r="AB47" s="45"/>
    </row>
    <row r="48" spans="1:28" x14ac:dyDescent="0.3">
      <c r="A48" s="52" t="s">
        <v>69</v>
      </c>
      <c r="B48" s="39">
        <v>2202282152.7399998</v>
      </c>
      <c r="C48" s="40">
        <v>1441311633.75</v>
      </c>
      <c r="D48" s="40">
        <v>50117052.180999994</v>
      </c>
      <c r="E48" s="40">
        <v>604222890.63</v>
      </c>
      <c r="F48" s="40">
        <v>1466126717.5400002</v>
      </c>
      <c r="G48" s="43">
        <v>0</v>
      </c>
      <c r="H48" s="115">
        <v>-31797505.119821321</v>
      </c>
      <c r="I48" s="40">
        <v>47148533.32292939</v>
      </c>
      <c r="J48" s="117">
        <v>1516150859.9429295</v>
      </c>
      <c r="K48" s="40">
        <v>1512121988.2511358</v>
      </c>
      <c r="L48" s="117">
        <v>8802414315.903244</v>
      </c>
      <c r="M48" s="185">
        <v>8985545761.0248604</v>
      </c>
      <c r="N48" s="188">
        <f t="shared" si="1"/>
        <v>0.17224261498390425</v>
      </c>
      <c r="O48" s="189">
        <f t="shared" si="1"/>
        <v>0.16828382253752702</v>
      </c>
      <c r="P48" s="45"/>
      <c r="Q48" s="45"/>
      <c r="R48" s="45"/>
      <c r="S48" s="45"/>
      <c r="T48" s="45"/>
      <c r="U48" s="45"/>
      <c r="V48" s="45"/>
      <c r="W48" s="45"/>
      <c r="X48" s="45"/>
      <c r="Y48" s="45"/>
      <c r="Z48" s="45"/>
      <c r="AA48" s="45"/>
      <c r="AB48" s="45"/>
    </row>
    <row r="49" spans="1:28" x14ac:dyDescent="0.3">
      <c r="A49" s="52" t="s">
        <v>70</v>
      </c>
      <c r="B49" s="39">
        <v>2103199814.0699999</v>
      </c>
      <c r="C49" s="40">
        <v>1353552773.5899999</v>
      </c>
      <c r="D49" s="40">
        <v>49543767.842999995</v>
      </c>
      <c r="E49" s="40">
        <v>595601778.19000006</v>
      </c>
      <c r="F49" s="40">
        <v>1437943533.8899999</v>
      </c>
      <c r="G49" s="43">
        <v>0</v>
      </c>
      <c r="H49" s="115">
        <v>-31352722.019581515</v>
      </c>
      <c r="I49" s="40">
        <v>46242202.541577935</v>
      </c>
      <c r="J49" s="117">
        <v>1486943852.3915777</v>
      </c>
      <c r="K49" s="40">
        <v>1494026363.3345358</v>
      </c>
      <c r="L49" s="117">
        <v>8924582570.2587414</v>
      </c>
      <c r="M49" s="185">
        <v>8904535011.4612942</v>
      </c>
      <c r="N49" s="188">
        <f t="shared" si="1"/>
        <v>0.1666121457990464</v>
      </c>
      <c r="O49" s="189">
        <f t="shared" si="1"/>
        <v>0.1677826367588571</v>
      </c>
      <c r="P49" s="45"/>
      <c r="Q49" s="45"/>
      <c r="R49" s="45"/>
      <c r="S49" s="45"/>
      <c r="T49" s="45"/>
      <c r="U49" s="45"/>
      <c r="V49" s="45"/>
      <c r="W49" s="45"/>
      <c r="X49" s="45"/>
      <c r="Y49" s="45"/>
      <c r="Z49" s="45"/>
      <c r="AA49" s="45"/>
      <c r="AB49" s="45"/>
    </row>
    <row r="50" spans="1:28" x14ac:dyDescent="0.3">
      <c r="A50" s="123" t="s">
        <v>71</v>
      </c>
      <c r="B50" s="47">
        <v>2371822465.6699996</v>
      </c>
      <c r="C50" s="48">
        <v>1650507203.3499999</v>
      </c>
      <c r="D50" s="48">
        <v>51239509.487999998</v>
      </c>
      <c r="E50" s="48">
        <v>731470614.56999993</v>
      </c>
      <c r="F50" s="48">
        <v>1544167854.2500002</v>
      </c>
      <c r="G50" s="50">
        <v>0</v>
      </c>
      <c r="H50" s="124">
        <v>-33660987.717160985</v>
      </c>
      <c r="I50" s="48">
        <v>49658224.395816028</v>
      </c>
      <c r="J50" s="117">
        <v>1596893134.4058163</v>
      </c>
      <c r="K50" s="47">
        <v>1530928637.2729757</v>
      </c>
      <c r="L50" s="125">
        <v>9677737520.319706</v>
      </c>
      <c r="M50" s="190">
        <v>9019941611.2374725</v>
      </c>
      <c r="N50" s="191">
        <f t="shared" si="1"/>
        <v>0.16500686560809541</v>
      </c>
      <c r="O50" s="192">
        <f t="shared" si="1"/>
        <v>0.16972711168835861</v>
      </c>
      <c r="P50" s="45"/>
      <c r="Q50" s="45"/>
      <c r="R50" s="45"/>
      <c r="S50" s="45"/>
      <c r="T50" s="45"/>
      <c r="U50" s="45"/>
      <c r="V50" s="45"/>
      <c r="W50" s="45"/>
      <c r="X50" s="45"/>
      <c r="Y50" s="45"/>
      <c r="Z50" s="45"/>
      <c r="AA50" s="45"/>
      <c r="AB50" s="45"/>
    </row>
    <row r="51" spans="1:28" x14ac:dyDescent="0.3">
      <c r="A51" s="136" t="s">
        <v>72</v>
      </c>
      <c r="B51" s="61">
        <v>2187332777.6500001</v>
      </c>
      <c r="C51" s="62">
        <v>1498924397.3499999</v>
      </c>
      <c r="D51" s="62">
        <v>63258485.449999996</v>
      </c>
      <c r="E51" s="62">
        <v>660236618.89999998</v>
      </c>
      <c r="F51" s="62">
        <v>1472960393.53</v>
      </c>
      <c r="G51" s="63">
        <v>0</v>
      </c>
      <c r="H51" s="115">
        <v>-29591642.98239962</v>
      </c>
      <c r="I51" s="62">
        <v>44238339.806986116</v>
      </c>
      <c r="J51" s="117">
        <v>1521049202.7869861</v>
      </c>
      <c r="K51" s="40">
        <v>1593863999.0827789</v>
      </c>
      <c r="L51" s="117">
        <v>9046543049.1545963</v>
      </c>
      <c r="M51" s="185">
        <v>9528793885.8517303</v>
      </c>
      <c r="N51" s="196">
        <f t="shared" si="1"/>
        <v>0.1681359602803337</v>
      </c>
      <c r="O51" s="197">
        <f t="shared" si="1"/>
        <v>0.16726817876177741</v>
      </c>
      <c r="P51" s="45"/>
      <c r="Q51" s="45"/>
      <c r="R51" s="45"/>
      <c r="S51" s="45"/>
      <c r="T51" s="45"/>
      <c r="U51" s="45"/>
      <c r="V51" s="45"/>
      <c r="W51" s="45"/>
      <c r="X51" s="45"/>
      <c r="Y51" s="45"/>
      <c r="Z51" s="45"/>
      <c r="AA51" s="45"/>
      <c r="AB51" s="45"/>
    </row>
    <row r="52" spans="1:28" x14ac:dyDescent="0.3">
      <c r="A52" s="41" t="s">
        <v>73</v>
      </c>
      <c r="B52" s="39">
        <v>2333103818.5299997</v>
      </c>
      <c r="C52" s="40">
        <v>1553625934.6499999</v>
      </c>
      <c r="D52" s="40">
        <v>38266875.850000001</v>
      </c>
      <c r="E52" s="40">
        <v>663139759.39999998</v>
      </c>
      <c r="F52" s="40">
        <v>1556441080.0100005</v>
      </c>
      <c r="G52" s="43">
        <v>0</v>
      </c>
      <c r="H52" s="115">
        <v>-30989677.753636692</v>
      </c>
      <c r="I52" s="40">
        <v>46745567.422911502</v>
      </c>
      <c r="J52" s="117">
        <v>1607266826.3729119</v>
      </c>
      <c r="K52" s="40">
        <v>1604605482.2217188</v>
      </c>
      <c r="L52" s="117">
        <v>9487098668.0948029</v>
      </c>
      <c r="M52" s="185">
        <v>9669639819.4311733</v>
      </c>
      <c r="N52" s="198">
        <f t="shared" si="1"/>
        <v>0.16941605464462645</v>
      </c>
      <c r="O52" s="199">
        <f t="shared" si="1"/>
        <v>0.16594263200964929</v>
      </c>
      <c r="P52" s="45"/>
      <c r="Q52" s="45"/>
      <c r="R52" s="45"/>
      <c r="S52" s="45"/>
      <c r="T52" s="45"/>
      <c r="U52" s="45"/>
      <c r="V52" s="45"/>
      <c r="W52" s="45"/>
      <c r="X52" s="45"/>
      <c r="Y52" s="45"/>
      <c r="Z52" s="45"/>
      <c r="AA52" s="45"/>
      <c r="AB52" s="45"/>
    </row>
    <row r="53" spans="1:28" x14ac:dyDescent="0.3">
      <c r="A53" s="41" t="s">
        <v>74</v>
      </c>
      <c r="B53" s="39">
        <v>2248097278.23</v>
      </c>
      <c r="C53" s="40">
        <v>1432162230.6500001</v>
      </c>
      <c r="D53" s="40">
        <v>46765479.93</v>
      </c>
      <c r="E53" s="40">
        <v>640291898.67000008</v>
      </c>
      <c r="F53" s="40">
        <v>1584977150.5599999</v>
      </c>
      <c r="G53" s="43">
        <v>0</v>
      </c>
      <c r="H53" s="115">
        <v>-31478162.821426883</v>
      </c>
      <c r="I53" s="40">
        <v>47602609.059123896</v>
      </c>
      <c r="J53" s="117">
        <v>1635826688.4291239</v>
      </c>
      <c r="K53" s="40">
        <v>1643757650.715889</v>
      </c>
      <c r="L53" s="117">
        <v>9710808588.994051</v>
      </c>
      <c r="M53" s="185">
        <v>9683263752.5583553</v>
      </c>
      <c r="N53" s="198">
        <f t="shared" si="1"/>
        <v>0.16845422020604159</v>
      </c>
      <c r="O53" s="199">
        <f t="shared" si="1"/>
        <v>0.16975244016064334</v>
      </c>
      <c r="P53" s="45"/>
      <c r="Q53" s="45"/>
      <c r="R53" s="45"/>
      <c r="S53" s="45"/>
      <c r="T53" s="45"/>
      <c r="U53" s="45"/>
      <c r="V53" s="45"/>
      <c r="W53" s="45"/>
      <c r="X53" s="45"/>
      <c r="Y53" s="45"/>
      <c r="Z53" s="45"/>
      <c r="AA53" s="45"/>
      <c r="AB53" s="45"/>
    </row>
    <row r="54" spans="1:28" x14ac:dyDescent="0.3">
      <c r="A54" s="49" t="s">
        <v>75</v>
      </c>
      <c r="B54" s="47">
        <v>2617119521.7400002</v>
      </c>
      <c r="C54" s="48">
        <v>1726892889.77</v>
      </c>
      <c r="D54" s="48">
        <v>53763755.969999999</v>
      </c>
      <c r="E54" s="48">
        <v>714166466.82000005</v>
      </c>
      <c r="F54" s="48">
        <v>1707543692.71</v>
      </c>
      <c r="G54" s="50">
        <v>0</v>
      </c>
      <c r="H54" s="124">
        <v>-34295674.835772157</v>
      </c>
      <c r="I54" s="48">
        <v>51283726.599293895</v>
      </c>
      <c r="J54" s="117">
        <v>1762492236.8792939</v>
      </c>
      <c r="K54" s="47">
        <v>1684407822.4479289</v>
      </c>
      <c r="L54" s="125">
        <v>10160699865.066494</v>
      </c>
      <c r="M54" s="190">
        <v>9523452713.4686852</v>
      </c>
      <c r="N54" s="200">
        <f t="shared" si="1"/>
        <v>0.17346169656471391</v>
      </c>
      <c r="O54" s="201">
        <f t="shared" si="1"/>
        <v>0.17686944778606711</v>
      </c>
      <c r="P54" s="45"/>
      <c r="Q54" s="45"/>
      <c r="R54" s="45"/>
      <c r="S54" s="45"/>
      <c r="T54" s="45"/>
      <c r="U54" s="45"/>
      <c r="V54" s="45"/>
      <c r="W54" s="45"/>
      <c r="X54" s="45"/>
      <c r="Y54" s="45"/>
      <c r="Z54" s="45"/>
      <c r="AA54" s="45"/>
      <c r="AB54" s="45"/>
    </row>
    <row r="55" spans="1:28" x14ac:dyDescent="0.3">
      <c r="A55" s="136" t="s">
        <v>76</v>
      </c>
      <c r="B55" s="61">
        <v>2262025403.9200001</v>
      </c>
      <c r="C55" s="62">
        <v>1466042624.9699998</v>
      </c>
      <c r="D55" s="62">
        <v>73169726.939999998</v>
      </c>
      <c r="E55" s="62">
        <v>618516504.23000002</v>
      </c>
      <c r="F55" s="62">
        <v>1529057579.73</v>
      </c>
      <c r="G55" s="63">
        <v>0</v>
      </c>
      <c r="H55" s="115">
        <v>-29087359.177019428</v>
      </c>
      <c r="I55" s="62">
        <v>48324791.257126562</v>
      </c>
      <c r="J55" s="117">
        <v>1581972946.6971266</v>
      </c>
      <c r="K55" s="40">
        <v>1663119571.0592489</v>
      </c>
      <c r="L55" s="117">
        <v>9494528889.8976688</v>
      </c>
      <c r="M55" s="185">
        <v>10002227232.155136</v>
      </c>
      <c r="N55" s="196">
        <f t="shared" si="1"/>
        <v>0.16661942525451381</v>
      </c>
      <c r="O55" s="197">
        <f t="shared" si="1"/>
        <v>0.16627492382023237</v>
      </c>
      <c r="P55" s="45"/>
      <c r="Q55" s="45"/>
      <c r="R55" s="45"/>
      <c r="S55" s="45"/>
      <c r="T55" s="45"/>
      <c r="U55" s="45"/>
      <c r="V55" s="45"/>
      <c r="W55" s="45"/>
      <c r="X55" s="45"/>
      <c r="Y55" s="45"/>
      <c r="Z55" s="45"/>
      <c r="AA55" s="45"/>
      <c r="AB55" s="45"/>
    </row>
    <row r="56" spans="1:28" x14ac:dyDescent="0.3">
      <c r="A56" s="41" t="s">
        <v>77</v>
      </c>
      <c r="B56" s="39">
        <v>2534743348.52</v>
      </c>
      <c r="C56" s="40">
        <v>1570320425.2100003</v>
      </c>
      <c r="D56" s="40">
        <v>43553916.329999998</v>
      </c>
      <c r="E56" s="40">
        <v>619282355.8900001</v>
      </c>
      <c r="F56" s="40">
        <v>1673601792.7699997</v>
      </c>
      <c r="G56" s="43">
        <v>0</v>
      </c>
      <c r="H56" s="115">
        <v>-31915854.822112087</v>
      </c>
      <c r="I56" s="40">
        <v>52893009.625866495</v>
      </c>
      <c r="J56" s="117">
        <v>1731021215.1858661</v>
      </c>
      <c r="K56" s="40">
        <v>1728451259.4386189</v>
      </c>
      <c r="L56" s="117">
        <v>9947737743.0775452</v>
      </c>
      <c r="M56" s="185">
        <v>10155149703.213717</v>
      </c>
      <c r="N56" s="198">
        <f t="shared" si="1"/>
        <v>0.17401154512647393</v>
      </c>
      <c r="O56" s="199">
        <f t="shared" si="1"/>
        <v>0.1702044095806515</v>
      </c>
      <c r="P56" s="45"/>
      <c r="Q56" s="45"/>
      <c r="R56" s="45"/>
      <c r="S56" s="45"/>
      <c r="T56" s="45"/>
      <c r="U56" s="45"/>
      <c r="V56" s="45"/>
      <c r="W56" s="45"/>
      <c r="X56" s="45"/>
      <c r="Y56" s="45"/>
      <c r="Z56" s="45"/>
      <c r="AA56" s="45"/>
      <c r="AB56" s="45"/>
    </row>
    <row r="57" spans="1:28" x14ac:dyDescent="0.3">
      <c r="A57" s="41" t="s">
        <v>78</v>
      </c>
      <c r="B57" s="39">
        <v>2447241517.1900001</v>
      </c>
      <c r="C57" s="40">
        <v>1546900208.4400001</v>
      </c>
      <c r="D57" s="40">
        <v>50012424.68</v>
      </c>
      <c r="E57" s="40">
        <v>660475857</v>
      </c>
      <c r="F57" s="40">
        <v>1643901414.7900004</v>
      </c>
      <c r="G57" s="43">
        <v>0</v>
      </c>
      <c r="H57" s="115">
        <v>-31600295.9688191</v>
      </c>
      <c r="I57" s="40">
        <v>51954350.032422893</v>
      </c>
      <c r="J57" s="117">
        <v>1700130016.8624232</v>
      </c>
      <c r="K57" s="40">
        <v>1706003674.5478888</v>
      </c>
      <c r="L57" s="117">
        <v>10307039634.186773</v>
      </c>
      <c r="M57" s="185">
        <v>10283494879.251469</v>
      </c>
      <c r="N57" s="198">
        <f t="shared" si="1"/>
        <v>0.16494843109202459</v>
      </c>
      <c r="O57" s="199">
        <f t="shared" si="1"/>
        <v>0.16589726494540424</v>
      </c>
      <c r="P57" s="45"/>
      <c r="Q57" s="45"/>
      <c r="R57" s="45"/>
      <c r="S57" s="45"/>
      <c r="T57" s="45"/>
      <c r="U57" s="45"/>
      <c r="V57" s="45"/>
      <c r="W57" s="45"/>
      <c r="X57" s="45"/>
      <c r="Y57" s="45"/>
      <c r="Z57" s="45"/>
      <c r="AA57" s="45"/>
      <c r="AB57" s="45"/>
    </row>
    <row r="58" spans="1:28" x14ac:dyDescent="0.3">
      <c r="A58" s="49" t="s">
        <v>79</v>
      </c>
      <c r="B58" s="39">
        <v>2798218850.3499999</v>
      </c>
      <c r="C58" s="40">
        <v>1898118301.1999998</v>
      </c>
      <c r="D58" s="40">
        <v>53498134.849999994</v>
      </c>
      <c r="E58" s="40">
        <v>774818178.25999999</v>
      </c>
      <c r="F58" s="40">
        <v>1733773507.4999998</v>
      </c>
      <c r="G58" s="43">
        <v>0</v>
      </c>
      <c r="H58" s="124">
        <v>-33751648.425284721</v>
      </c>
      <c r="I58" s="48">
        <v>54794694.423390001</v>
      </c>
      <c r="J58" s="117">
        <v>1793160842.7133896</v>
      </c>
      <c r="K58" s="47">
        <v>1708710516.4130487</v>
      </c>
      <c r="L58" s="125">
        <v>11005597955.525681</v>
      </c>
      <c r="M58" s="190">
        <v>10314032408.067348</v>
      </c>
      <c r="N58" s="198">
        <f t="shared" si="1"/>
        <v>0.16293170529758277</v>
      </c>
      <c r="O58" s="199">
        <f t="shared" si="1"/>
        <v>0.16566852311580318</v>
      </c>
      <c r="P58" s="45"/>
      <c r="Q58" s="45"/>
      <c r="R58" s="45"/>
      <c r="S58" s="45"/>
      <c r="T58" s="45"/>
      <c r="U58" s="45"/>
      <c r="V58" s="45"/>
      <c r="W58" s="45"/>
      <c r="X58" s="45"/>
      <c r="Y58" s="45"/>
      <c r="Z58" s="45"/>
      <c r="AA58" s="45"/>
      <c r="AB58" s="45"/>
    </row>
    <row r="59" spans="1:28" x14ac:dyDescent="0.3">
      <c r="A59" s="136" t="s">
        <v>80</v>
      </c>
      <c r="B59" s="61">
        <v>2470700111.9100003</v>
      </c>
      <c r="C59" s="62">
        <v>1614111862.2200003</v>
      </c>
      <c r="D59" s="62">
        <v>74305541.700000003</v>
      </c>
      <c r="E59" s="62">
        <v>665179062.13</v>
      </c>
      <c r="F59" s="62">
        <v>1643187447.7700005</v>
      </c>
      <c r="G59" s="63">
        <v>0</v>
      </c>
      <c r="H59" s="115">
        <v>-25385515.276448935</v>
      </c>
      <c r="I59" s="202">
        <v>58980252.370575584</v>
      </c>
      <c r="J59" s="117">
        <v>1707900002.980576</v>
      </c>
      <c r="K59" s="40">
        <v>1801316895.4189196</v>
      </c>
      <c r="L59" s="117">
        <v>9986584802.6203613</v>
      </c>
      <c r="M59" s="185">
        <v>10524671547.376253</v>
      </c>
      <c r="N59" s="196">
        <f t="shared" si="1"/>
        <v>0.17101942623392566</v>
      </c>
      <c r="O59" s="197">
        <f>K59/M59</f>
        <v>0.17115183949545473</v>
      </c>
      <c r="P59" s="45"/>
      <c r="Q59" s="45"/>
      <c r="R59" s="45"/>
      <c r="S59" s="45"/>
      <c r="T59" s="45"/>
      <c r="U59" s="45"/>
      <c r="V59" s="45"/>
      <c r="W59" s="45"/>
      <c r="X59" s="45"/>
      <c r="Y59" s="45"/>
      <c r="Z59" s="45"/>
      <c r="AA59" s="45"/>
      <c r="AB59" s="45"/>
    </row>
    <row r="60" spans="1:28" x14ac:dyDescent="0.3">
      <c r="A60" s="41" t="s">
        <v>81</v>
      </c>
      <c r="B60" s="39">
        <v>2635192391.6100001</v>
      </c>
      <c r="C60" s="40">
        <v>1658304441.1499999</v>
      </c>
      <c r="D60" s="40">
        <v>57373217.970000006</v>
      </c>
      <c r="E60" s="40">
        <v>651816149.77999997</v>
      </c>
      <c r="F60" s="40">
        <v>1726484492.0400002</v>
      </c>
      <c r="G60" s="43">
        <v>0</v>
      </c>
      <c r="H60" s="115">
        <v>-26818234.937532444</v>
      </c>
      <c r="I60" s="202">
        <v>61970100.363532782</v>
      </c>
      <c r="J60" s="117">
        <v>1794792851.913533</v>
      </c>
      <c r="K60" s="40">
        <v>1800601885.7927697</v>
      </c>
      <c r="L60" s="117">
        <v>10409935072.369879</v>
      </c>
      <c r="M60" s="185">
        <v>10642494753.447735</v>
      </c>
      <c r="N60" s="198">
        <f t="shared" si="1"/>
        <v>0.1724115318141882</v>
      </c>
      <c r="O60" s="199">
        <f>K60/M60</f>
        <v>0.16918983072173449</v>
      </c>
      <c r="P60" s="45"/>
      <c r="Q60" s="45"/>
      <c r="R60" s="45"/>
      <c r="S60" s="45"/>
      <c r="T60" s="45"/>
      <c r="U60" s="45"/>
      <c r="V60" s="45"/>
      <c r="W60" s="45"/>
      <c r="X60" s="45"/>
      <c r="Y60" s="45"/>
      <c r="Z60" s="45"/>
      <c r="AA60" s="45"/>
      <c r="AB60" s="45"/>
    </row>
    <row r="61" spans="1:28" x14ac:dyDescent="0.3">
      <c r="A61" s="41" t="s">
        <v>82</v>
      </c>
      <c r="B61" s="39">
        <v>2611399735.6100001</v>
      </c>
      <c r="C61" s="40">
        <v>1551402388.54</v>
      </c>
      <c r="D61" s="40">
        <v>72539257.359999999</v>
      </c>
      <c r="E61" s="40">
        <v>634151539.85000002</v>
      </c>
      <c r="F61" s="40">
        <v>1816198589.79</v>
      </c>
      <c r="G61" s="43">
        <v>0</v>
      </c>
      <c r="H61" s="115">
        <v>-27946165.067571327</v>
      </c>
      <c r="I61" s="202">
        <v>65190280.832702309</v>
      </c>
      <c r="J61" s="117">
        <v>1886905536.4527023</v>
      </c>
      <c r="K61" s="40">
        <v>1892639647.3131297</v>
      </c>
      <c r="L61" s="117">
        <v>10759782838.708878</v>
      </c>
      <c r="M61" s="185">
        <v>10736143299.799829</v>
      </c>
      <c r="N61" s="198">
        <f t="shared" si="1"/>
        <v>0.17536650736708753</v>
      </c>
      <c r="O61" s="199">
        <f t="shared" si="1"/>
        <v>0.17628673486021904</v>
      </c>
      <c r="P61" s="45"/>
      <c r="Q61" s="45"/>
      <c r="R61" s="45"/>
      <c r="S61" s="45"/>
      <c r="T61" s="45"/>
      <c r="U61" s="45"/>
      <c r="V61" s="45"/>
      <c r="W61" s="45"/>
      <c r="X61" s="45"/>
      <c r="Y61" s="45"/>
      <c r="Z61" s="45"/>
      <c r="AA61" s="45"/>
      <c r="AB61" s="45"/>
    </row>
    <row r="62" spans="1:28" x14ac:dyDescent="0.3">
      <c r="A62" s="49" t="s">
        <v>83</v>
      </c>
      <c r="B62" s="39">
        <v>2942935620.3600001</v>
      </c>
      <c r="C62" s="40">
        <v>1807808630.22</v>
      </c>
      <c r="D62" s="40">
        <v>58734662.039999999</v>
      </c>
      <c r="E62" s="40">
        <v>743303260.27999997</v>
      </c>
      <c r="F62" s="40">
        <v>1993879669.4723105</v>
      </c>
      <c r="G62" s="43">
        <v>0</v>
      </c>
      <c r="H62" s="124">
        <v>-30392244.844775226</v>
      </c>
      <c r="I62" s="48">
        <v>71567931.133866176</v>
      </c>
      <c r="J62" s="117">
        <v>2071868082.6961765</v>
      </c>
      <c r="K62" s="48">
        <v>1966908045.5181696</v>
      </c>
      <c r="L62" s="125">
        <v>11792714077.580261</v>
      </c>
      <c r="M62" s="190">
        <v>11045707190.655558</v>
      </c>
      <c r="N62" s="198">
        <f t="shared" ref="N62:O77" si="2">J62/L62</f>
        <v>0.17569052120369069</v>
      </c>
      <c r="O62" s="199">
        <f t="shared" si="2"/>
        <v>0.1780699063960462</v>
      </c>
      <c r="P62" s="45"/>
      <c r="Q62" s="45"/>
      <c r="R62" s="45"/>
      <c r="S62" s="45"/>
      <c r="T62" s="45"/>
      <c r="U62" s="45"/>
      <c r="V62" s="45"/>
      <c r="W62" s="45"/>
      <c r="X62" s="45"/>
      <c r="Y62" s="45"/>
      <c r="Z62" s="45"/>
      <c r="AA62" s="45"/>
      <c r="AB62" s="45"/>
    </row>
    <row r="63" spans="1:28" x14ac:dyDescent="0.3">
      <c r="A63" s="136" t="s">
        <v>84</v>
      </c>
      <c r="B63" s="61">
        <v>2449583174.6900001</v>
      </c>
      <c r="C63" s="62">
        <v>1538278916.3699999</v>
      </c>
      <c r="D63" s="62">
        <v>68661964.579999998</v>
      </c>
      <c r="E63" s="62">
        <v>657897619.90999997</v>
      </c>
      <c r="F63" s="62">
        <v>1660646188.29</v>
      </c>
      <c r="G63" s="63">
        <v>0</v>
      </c>
      <c r="H63" s="115">
        <v>-6656421.4983997596</v>
      </c>
      <c r="I63" s="40">
        <v>90403096.201713681</v>
      </c>
      <c r="J63" s="117">
        <v>1757953485.8017135</v>
      </c>
      <c r="K63" s="40">
        <v>1854762303.4257476</v>
      </c>
      <c r="L63" s="117">
        <v>10600613294.27676</v>
      </c>
      <c r="M63" s="185">
        <v>11165211028.817436</v>
      </c>
      <c r="N63" s="196">
        <f t="shared" si="2"/>
        <v>0.16583507359435773</v>
      </c>
      <c r="O63" s="197">
        <f t="shared" si="2"/>
        <v>0.16611977137186226</v>
      </c>
      <c r="P63" s="45"/>
      <c r="Q63" s="45"/>
      <c r="R63" s="45"/>
      <c r="S63" s="45"/>
      <c r="T63" s="45"/>
      <c r="U63" s="45"/>
      <c r="V63" s="45"/>
      <c r="W63" s="45"/>
      <c r="X63" s="45"/>
      <c r="Y63" s="45"/>
      <c r="Z63" s="45"/>
      <c r="AA63" s="45"/>
      <c r="AB63" s="45"/>
    </row>
    <row r="64" spans="1:28" x14ac:dyDescent="0.3">
      <c r="A64" s="41" t="s">
        <v>85</v>
      </c>
      <c r="B64" s="39">
        <v>2314505811.2400002</v>
      </c>
      <c r="C64" s="40">
        <v>1247895014.8600001</v>
      </c>
      <c r="D64" s="40">
        <v>64199114.190000005</v>
      </c>
      <c r="E64" s="40">
        <v>458683336.14999998</v>
      </c>
      <c r="F64" s="40">
        <v>1619395292.01</v>
      </c>
      <c r="G64" s="43">
        <v>0</v>
      </c>
      <c r="H64" s="115">
        <v>-6477488.477063206</v>
      </c>
      <c r="I64" s="40">
        <v>88157459.068949252</v>
      </c>
      <c r="J64" s="117">
        <v>1719890114.7689493</v>
      </c>
      <c r="K64" s="40">
        <v>1723249804.0519876</v>
      </c>
      <c r="L64" s="117">
        <v>10406464797.554983</v>
      </c>
      <c r="M64" s="185">
        <v>10653865555.679075</v>
      </c>
      <c r="N64" s="198">
        <f t="shared" si="2"/>
        <v>0.16527131434423728</v>
      </c>
      <c r="O64" s="199">
        <f t="shared" si="2"/>
        <v>0.16174878451825442</v>
      </c>
      <c r="P64" s="45"/>
      <c r="Q64" s="45"/>
      <c r="R64" s="45"/>
      <c r="S64" s="45"/>
      <c r="T64" s="45"/>
      <c r="U64" s="45"/>
      <c r="V64" s="45"/>
      <c r="W64" s="45"/>
      <c r="X64" s="45"/>
      <c r="Y64" s="45"/>
      <c r="Z64" s="45"/>
      <c r="AA64" s="45"/>
      <c r="AB64" s="45"/>
    </row>
    <row r="65" spans="1:28" x14ac:dyDescent="0.3">
      <c r="A65" s="41" t="s">
        <v>86</v>
      </c>
      <c r="B65" s="39">
        <v>2762808402.1100001</v>
      </c>
      <c r="C65" s="40">
        <v>1481262326.79</v>
      </c>
      <c r="D65" s="40">
        <v>44590281.039999999</v>
      </c>
      <c r="E65" s="40">
        <v>513920204.53999996</v>
      </c>
      <c r="F65" s="40">
        <v>1875442544.3290367</v>
      </c>
      <c r="G65" s="43">
        <v>56726924.060000002</v>
      </c>
      <c r="H65" s="115">
        <v>-7541301.5846440447</v>
      </c>
      <c r="I65" s="202">
        <v>102096288.75272296</v>
      </c>
      <c r="J65" s="117">
        <v>1927695208.0917597</v>
      </c>
      <c r="K65" s="40">
        <v>1931011700.4176676</v>
      </c>
      <c r="L65" s="117">
        <v>11157956767.768644</v>
      </c>
      <c r="M65" s="185">
        <v>11113369713.789547</v>
      </c>
      <c r="N65" s="198">
        <f t="shared" si="2"/>
        <v>0.17276417611333494</v>
      </c>
      <c r="O65" s="199">
        <f t="shared" si="2"/>
        <v>0.17375573297284033</v>
      </c>
      <c r="P65" s="45"/>
      <c r="Q65" s="45"/>
      <c r="R65" s="45"/>
      <c r="S65" s="45"/>
      <c r="T65" s="45"/>
      <c r="U65" s="45"/>
      <c r="V65" s="45"/>
      <c r="W65" s="45"/>
      <c r="X65" s="45"/>
      <c r="Y65" s="45"/>
      <c r="Z65" s="45"/>
      <c r="AA65" s="45"/>
      <c r="AB65" s="45"/>
    </row>
    <row r="66" spans="1:28" x14ac:dyDescent="0.3">
      <c r="A66" s="49" t="s">
        <v>87</v>
      </c>
      <c r="B66" s="47">
        <v>2926034544.27</v>
      </c>
      <c r="C66" s="48">
        <v>1842763661.51</v>
      </c>
      <c r="D66" s="48">
        <v>54979423.870000005</v>
      </c>
      <c r="E66" s="48">
        <v>731103828.40999997</v>
      </c>
      <c r="F66" s="48">
        <v>1896333501.8168924</v>
      </c>
      <c r="G66" s="50">
        <v>14186998.82</v>
      </c>
      <c r="H66" s="124">
        <v>-7550708.1664734203</v>
      </c>
      <c r="I66" s="193">
        <v>103233561.2511263</v>
      </c>
      <c r="J66" s="117">
        <v>1992916340.3380187</v>
      </c>
      <c r="K66" s="48">
        <v>1889431341.1050377</v>
      </c>
      <c r="L66" s="125">
        <v>11796456716.711477</v>
      </c>
      <c r="M66" s="190">
        <v>11029045278.025801</v>
      </c>
      <c r="N66" s="200">
        <f t="shared" si="2"/>
        <v>0.16894194487356098</v>
      </c>
      <c r="O66" s="201">
        <f t="shared" si="2"/>
        <v>0.1713141340410968</v>
      </c>
      <c r="P66" s="45"/>
      <c r="Q66" s="45"/>
      <c r="R66" s="45"/>
      <c r="S66" s="45"/>
      <c r="T66" s="45"/>
      <c r="U66" s="45"/>
      <c r="V66" s="45"/>
      <c r="W66" s="45"/>
      <c r="X66" s="45"/>
      <c r="Y66" s="45"/>
      <c r="Z66" s="45"/>
      <c r="AA66" s="45"/>
      <c r="AB66" s="45"/>
    </row>
    <row r="67" spans="1:28" x14ac:dyDescent="0.3">
      <c r="A67" s="136" t="s">
        <v>88</v>
      </c>
      <c r="B67" s="61">
        <v>2499315044.3499999</v>
      </c>
      <c r="C67" s="62">
        <v>1694568890.8999999</v>
      </c>
      <c r="D67" s="62">
        <v>82274618.330000013</v>
      </c>
      <c r="E67" s="62">
        <v>697477019.91999996</v>
      </c>
      <c r="F67" s="62">
        <v>1589778526.8292544</v>
      </c>
      <c r="G67" s="63">
        <v>14282288.289999999</v>
      </c>
      <c r="H67" s="115">
        <v>3548544.2660653889</v>
      </c>
      <c r="I67" s="40">
        <v>94847766.105850458</v>
      </c>
      <c r="J67" s="117">
        <v>1679468683.7051048</v>
      </c>
      <c r="K67" s="40">
        <v>1772064693.6371608</v>
      </c>
      <c r="L67" s="117">
        <v>10259564006.175222</v>
      </c>
      <c r="M67" s="185">
        <v>10870096456.999275</v>
      </c>
      <c r="N67" s="196">
        <f t="shared" si="2"/>
        <v>0.16369786110737591</v>
      </c>
      <c r="O67" s="197">
        <f t="shared" si="2"/>
        <v>0.16302198427099743</v>
      </c>
      <c r="P67" s="45"/>
      <c r="Q67" s="45"/>
      <c r="R67" s="45"/>
      <c r="S67" s="45"/>
      <c r="T67" s="45"/>
      <c r="U67" s="45"/>
      <c r="V67" s="45"/>
      <c r="W67" s="45"/>
      <c r="X67" s="45"/>
      <c r="Y67" s="45"/>
      <c r="Z67" s="45"/>
      <c r="AA67" s="45"/>
      <c r="AB67" s="45"/>
    </row>
    <row r="68" spans="1:28" x14ac:dyDescent="0.3">
      <c r="A68" s="41" t="s">
        <v>89</v>
      </c>
      <c r="B68" s="39">
        <v>2815488291.27</v>
      </c>
      <c r="C68" s="40">
        <v>1843529837.4899998</v>
      </c>
      <c r="D68" s="40">
        <v>66788950.589999996</v>
      </c>
      <c r="E68" s="40">
        <v>822453020.32999992</v>
      </c>
      <c r="F68" s="40">
        <v>1867899363.2436748</v>
      </c>
      <c r="G68" s="43">
        <v>0</v>
      </c>
      <c r="H68" s="115">
        <v>6653520.4988726042</v>
      </c>
      <c r="I68" s="40">
        <v>113998842.31934048</v>
      </c>
      <c r="J68" s="117">
        <v>1991197198.7930152</v>
      </c>
      <c r="K68" s="40">
        <v>1999078771.3929608</v>
      </c>
      <c r="L68" s="117">
        <v>11400683438.504745</v>
      </c>
      <c r="M68" s="185">
        <v>11703963123.777098</v>
      </c>
      <c r="N68" s="198">
        <f t="shared" si="2"/>
        <v>0.17465595019224306</v>
      </c>
      <c r="O68" s="199">
        <f t="shared" si="2"/>
        <v>0.17080357740804458</v>
      </c>
      <c r="P68" s="45"/>
      <c r="Q68" s="45"/>
      <c r="R68" s="45"/>
      <c r="S68" s="45"/>
      <c r="T68" s="45"/>
      <c r="U68" s="45"/>
      <c r="V68" s="45"/>
      <c r="W68" s="45"/>
      <c r="X68" s="45"/>
      <c r="Y68" s="45"/>
      <c r="Z68" s="45"/>
      <c r="AA68" s="45"/>
      <c r="AB68" s="45"/>
    </row>
    <row r="69" spans="1:28" x14ac:dyDescent="0.3">
      <c r="A69" s="41" t="s">
        <v>90</v>
      </c>
      <c r="B69" s="39">
        <v>2846199093.8199997</v>
      </c>
      <c r="C69" s="40">
        <v>1690039134.5599999</v>
      </c>
      <c r="D69" s="40">
        <v>58480019.93</v>
      </c>
      <c r="E69" s="40">
        <v>786022969.00999999</v>
      </c>
      <c r="F69" s="40">
        <v>2004481806.4194076</v>
      </c>
      <c r="G69" s="43">
        <v>40592158.509999998</v>
      </c>
      <c r="H69" s="115">
        <v>0</v>
      </c>
      <c r="I69" s="122">
        <v>115115172.25246941</v>
      </c>
      <c r="J69" s="117">
        <v>2087895027.1518769</v>
      </c>
      <c r="K69" s="40">
        <v>2103028455.5400507</v>
      </c>
      <c r="L69" s="117">
        <v>12125876242.652298</v>
      </c>
      <c r="M69" s="185">
        <v>12069623038.764395</v>
      </c>
      <c r="N69" s="198">
        <f t="shared" si="2"/>
        <v>0.17218508463807236</v>
      </c>
      <c r="O69" s="199">
        <f t="shared" si="2"/>
        <v>0.17424143643804674</v>
      </c>
      <c r="P69" s="45"/>
      <c r="Q69" s="45"/>
      <c r="R69" s="45"/>
      <c r="S69" s="45"/>
      <c r="T69" s="45"/>
      <c r="U69" s="45"/>
      <c r="V69" s="45"/>
      <c r="W69" s="45"/>
      <c r="X69" s="45"/>
      <c r="Y69" s="45"/>
      <c r="Z69" s="45"/>
      <c r="AA69" s="45"/>
      <c r="AB69" s="45"/>
    </row>
    <row r="70" spans="1:28" x14ac:dyDescent="0.3">
      <c r="A70" s="49" t="s">
        <v>91</v>
      </c>
      <c r="B70" s="47">
        <v>3249505825.1799998</v>
      </c>
      <c r="C70" s="48">
        <v>2132908938.22</v>
      </c>
      <c r="D70" s="48">
        <v>56605117.499999993</v>
      </c>
      <c r="E70" s="48">
        <v>938111264.01999998</v>
      </c>
      <c r="F70" s="48">
        <v>2115328393.9779663</v>
      </c>
      <c r="G70" s="50">
        <v>73114822.859999999</v>
      </c>
      <c r="H70" s="126">
        <v>0</v>
      </c>
      <c r="I70" s="131">
        <v>121480969.12801962</v>
      </c>
      <c r="J70" s="117">
        <v>2188792181.6259861</v>
      </c>
      <c r="K70" s="47">
        <v>2073181170.7058108</v>
      </c>
      <c r="L70" s="125">
        <v>12901430832.280464</v>
      </c>
      <c r="M70" s="190">
        <v>12043871900.071964</v>
      </c>
      <c r="N70" s="200">
        <f t="shared" si="2"/>
        <v>0.16965499486688285</v>
      </c>
      <c r="O70" s="201">
        <f t="shared" si="2"/>
        <v>0.172135770614882</v>
      </c>
      <c r="P70" s="45"/>
      <c r="Q70" s="45"/>
      <c r="R70" s="45"/>
      <c r="S70" s="45"/>
      <c r="T70" s="45"/>
      <c r="U70" s="45"/>
      <c r="V70" s="45"/>
      <c r="W70" s="45"/>
      <c r="X70" s="45"/>
      <c r="Y70" s="45"/>
      <c r="Z70" s="45"/>
      <c r="AA70" s="45"/>
      <c r="AB70" s="45"/>
    </row>
    <row r="71" spans="1:28" x14ac:dyDescent="0.3">
      <c r="A71" s="41" t="s">
        <v>92</v>
      </c>
      <c r="B71" s="39">
        <v>3030554120.5099998</v>
      </c>
      <c r="C71" s="40">
        <v>2087113847.6300001</v>
      </c>
      <c r="D71" s="40">
        <v>95760218.590000004</v>
      </c>
      <c r="E71" s="40">
        <v>902103841.04999995</v>
      </c>
      <c r="F71" s="40">
        <v>1944753880.4900005</v>
      </c>
      <c r="G71" s="43">
        <v>0</v>
      </c>
      <c r="H71" s="40">
        <v>0</v>
      </c>
      <c r="I71" s="122">
        <v>114763745.13739845</v>
      </c>
      <c r="J71" s="117">
        <v>2104337631.4173989</v>
      </c>
      <c r="K71" s="40">
        <v>2218512589.0992875</v>
      </c>
      <c r="L71" s="117">
        <v>12279298818.384163</v>
      </c>
      <c r="M71" s="185">
        <v>12997986653.428154</v>
      </c>
      <c r="N71" s="198">
        <f t="shared" si="2"/>
        <v>0.17137278459799787</v>
      </c>
      <c r="O71" s="197">
        <f t="shared" si="2"/>
        <v>0.1706812484312073</v>
      </c>
      <c r="P71" s="45"/>
      <c r="Q71" s="45"/>
      <c r="R71" s="45"/>
      <c r="S71" s="45"/>
      <c r="T71" s="45"/>
      <c r="U71" s="45"/>
      <c r="V71" s="45"/>
      <c r="W71" s="45"/>
      <c r="X71" s="45"/>
      <c r="Y71" s="45"/>
      <c r="Z71" s="45"/>
      <c r="AA71" s="45"/>
      <c r="AB71" s="45"/>
    </row>
    <row r="72" spans="1:28" x14ac:dyDescent="0.3">
      <c r="A72" s="41" t="s">
        <v>93</v>
      </c>
      <c r="B72" s="39">
        <v>3278435624.2599998</v>
      </c>
      <c r="C72" s="40">
        <v>2212601245.4600005</v>
      </c>
      <c r="D72" s="40">
        <v>60258710.189999998</v>
      </c>
      <c r="E72" s="40">
        <v>1019374710.3599999</v>
      </c>
      <c r="F72" s="40">
        <v>2157305330.7800007</v>
      </c>
      <c r="G72" s="43">
        <v>0</v>
      </c>
      <c r="H72" s="40">
        <v>0</v>
      </c>
      <c r="I72" s="122">
        <v>127306823.57749385</v>
      </c>
      <c r="J72" s="117">
        <v>2322045463.9674945</v>
      </c>
      <c r="K72" s="40">
        <v>2331947202.1766777</v>
      </c>
      <c r="L72" s="117">
        <v>12951685072.681561</v>
      </c>
      <c r="M72" s="185">
        <v>13310868605.525839</v>
      </c>
      <c r="N72" s="198">
        <f t="shared" si="2"/>
        <v>0.17928520118708619</v>
      </c>
      <c r="O72" s="199">
        <f t="shared" si="2"/>
        <v>0.17519121187993691</v>
      </c>
      <c r="P72" s="45"/>
      <c r="Q72" s="45"/>
      <c r="R72" s="45"/>
      <c r="S72" s="45"/>
      <c r="T72" s="45"/>
      <c r="U72" s="45"/>
      <c r="V72" s="45"/>
      <c r="W72" s="45"/>
      <c r="X72" s="45"/>
      <c r="Y72" s="45"/>
      <c r="Z72" s="45"/>
      <c r="AA72" s="45"/>
      <c r="AB72" s="45"/>
    </row>
    <row r="73" spans="1:28" x14ac:dyDescent="0.3">
      <c r="A73" s="41" t="s">
        <v>94</v>
      </c>
      <c r="B73" s="39">
        <v>3238008382.1800003</v>
      </c>
      <c r="C73" s="40">
        <v>2123637774.3800001</v>
      </c>
      <c r="D73" s="40">
        <v>77282288.480000004</v>
      </c>
      <c r="E73" s="40">
        <v>916509777.98000002</v>
      </c>
      <c r="F73" s="40">
        <v>2111949633.5584567</v>
      </c>
      <c r="G73" s="43">
        <v>0</v>
      </c>
      <c r="H73" s="115">
        <v>0</v>
      </c>
      <c r="I73" s="122">
        <v>124630294.82561354</v>
      </c>
      <c r="J73" s="43">
        <v>2278034800.2440705</v>
      </c>
      <c r="K73" s="40">
        <v>2311580436.0402775</v>
      </c>
      <c r="L73" s="117">
        <v>13869771964.173222</v>
      </c>
      <c r="M73" s="185">
        <v>13810585040.602747</v>
      </c>
      <c r="N73" s="198">
        <f t="shared" si="2"/>
        <v>0.16424457490205496</v>
      </c>
      <c r="O73" s="199">
        <f t="shared" si="2"/>
        <v>0.16737744485438477</v>
      </c>
      <c r="P73" s="45"/>
      <c r="Q73" s="45"/>
      <c r="R73" s="45"/>
      <c r="S73" s="45"/>
      <c r="T73" s="45"/>
      <c r="U73" s="45"/>
      <c r="V73" s="45"/>
      <c r="W73" s="45"/>
      <c r="X73" s="45"/>
      <c r="Y73" s="45"/>
      <c r="Z73" s="45"/>
      <c r="AA73" s="45"/>
      <c r="AB73" s="45"/>
    </row>
    <row r="74" spans="1:28" x14ac:dyDescent="0.3">
      <c r="A74" s="49" t="s">
        <v>95</v>
      </c>
      <c r="B74" s="47">
        <v>3740690842.8800001</v>
      </c>
      <c r="C74" s="48">
        <v>2508546259.0599999</v>
      </c>
      <c r="D74" s="48">
        <v>79030128.219999999</v>
      </c>
      <c r="E74" s="48">
        <v>1091577767.5599997</v>
      </c>
      <c r="F74" s="48">
        <v>2408471042.4602666</v>
      </c>
      <c r="G74" s="50">
        <v>0</v>
      </c>
      <c r="H74" s="126">
        <v>0</v>
      </c>
      <c r="I74" s="131">
        <v>142128605.40382177</v>
      </c>
      <c r="J74" s="125">
        <v>2594219595.3340883</v>
      </c>
      <c r="K74" s="47">
        <v>2436597263.6468077</v>
      </c>
      <c r="L74" s="125">
        <v>15309213333.608181</v>
      </c>
      <c r="M74" s="190">
        <v>14290528889.290394</v>
      </c>
      <c r="N74" s="200">
        <f t="shared" si="2"/>
        <v>0.16945479423420282</v>
      </c>
      <c r="O74" s="201">
        <f t="shared" si="2"/>
        <v>0.17050434469733602</v>
      </c>
    </row>
    <row r="75" spans="1:28" x14ac:dyDescent="0.3">
      <c r="A75" s="41" t="s">
        <v>96</v>
      </c>
      <c r="B75" s="61">
        <v>3538716075.5099998</v>
      </c>
      <c r="C75" s="62">
        <v>2237131995.9900002</v>
      </c>
      <c r="D75" s="62">
        <v>111481778.95</v>
      </c>
      <c r="E75" s="62">
        <v>920050727.30999994</v>
      </c>
      <c r="F75" s="40">
        <v>2332141297.1299992</v>
      </c>
      <c r="G75" s="43">
        <v>205365840.51271182</v>
      </c>
      <c r="H75" s="203"/>
      <c r="I75" s="43">
        <v>167776670.18024635</v>
      </c>
      <c r="J75" s="43">
        <v>2356872092.1175337</v>
      </c>
      <c r="K75" s="40">
        <v>2484523635.289001</v>
      </c>
      <c r="L75" s="117">
        <v>13122189479.523962</v>
      </c>
      <c r="M75" s="185">
        <v>13899871768.168957</v>
      </c>
      <c r="N75" s="198">
        <f t="shared" si="2"/>
        <v>0.17960966771553086</v>
      </c>
      <c r="O75" s="197">
        <f t="shared" si="2"/>
        <v>0.17874435654713164</v>
      </c>
    </row>
    <row r="76" spans="1:28" x14ac:dyDescent="0.3">
      <c r="A76" s="41" t="s">
        <v>97</v>
      </c>
      <c r="B76" s="39">
        <v>3612498273.0399995</v>
      </c>
      <c r="C76" s="40">
        <v>2250979010.1100001</v>
      </c>
      <c r="D76" s="40">
        <v>67438191.650000006</v>
      </c>
      <c r="E76" s="40">
        <v>892819403.96000004</v>
      </c>
      <c r="F76" s="40">
        <v>2321986911.8400002</v>
      </c>
      <c r="G76" s="43">
        <v>38954775.180237278</v>
      </c>
      <c r="H76" s="40"/>
      <c r="I76" s="122">
        <v>167046153.14262953</v>
      </c>
      <c r="J76" s="43">
        <v>2500767073.0223923</v>
      </c>
      <c r="K76" s="40">
        <v>2520289209.9250612</v>
      </c>
      <c r="L76" s="117">
        <v>13777358724.646465</v>
      </c>
      <c r="M76" s="185">
        <v>14161738937.843708</v>
      </c>
      <c r="N76" s="198">
        <f t="shared" si="2"/>
        <v>0.18151280829675598</v>
      </c>
      <c r="O76" s="199">
        <f t="shared" si="2"/>
        <v>0.17796467093389345</v>
      </c>
    </row>
    <row r="77" spans="1:28" x14ac:dyDescent="0.3">
      <c r="A77" s="41" t="s">
        <v>98</v>
      </c>
      <c r="B77" s="39">
        <v>3477818451.2499995</v>
      </c>
      <c r="C77" s="40">
        <v>2108401221.6700001</v>
      </c>
      <c r="D77" s="40">
        <v>71383870.039999992</v>
      </c>
      <c r="E77" s="40">
        <v>887737438.05999994</v>
      </c>
      <c r="F77" s="40">
        <v>2329710748.8200002</v>
      </c>
      <c r="G77" s="43">
        <v>85417518.818846002</v>
      </c>
      <c r="H77" s="115"/>
      <c r="I77" s="122">
        <v>167601814.00722387</v>
      </c>
      <c r="J77" s="43">
        <v>2465243809.1683779</v>
      </c>
      <c r="K77" s="40">
        <v>2508864384.1351109</v>
      </c>
      <c r="L77" s="117">
        <v>14887946828.419966</v>
      </c>
      <c r="M77" s="185">
        <v>14825554162.16659</v>
      </c>
      <c r="N77" s="198">
        <f t="shared" si="2"/>
        <v>0.16558655384652596</v>
      </c>
      <c r="O77" s="199">
        <f t="shared" si="2"/>
        <v>0.16922567323233659</v>
      </c>
    </row>
    <row r="78" spans="1:28" x14ac:dyDescent="0.3">
      <c r="A78" s="49" t="s">
        <v>99</v>
      </c>
      <c r="B78" s="47">
        <v>4074435370.7599998</v>
      </c>
      <c r="C78" s="48">
        <v>2436591665.8000002</v>
      </c>
      <c r="D78" s="48">
        <v>80929282.760000005</v>
      </c>
      <c r="E78" s="48">
        <v>969821784.95000005</v>
      </c>
      <c r="F78" s="48">
        <v>2688525130.6999998</v>
      </c>
      <c r="G78" s="50">
        <v>162317750.45653814</v>
      </c>
      <c r="H78" s="126"/>
      <c r="I78" s="131">
        <v>193415293.78166738</v>
      </c>
      <c r="J78" s="125">
        <v>2778672898.9251289</v>
      </c>
      <c r="K78" s="47">
        <v>2587878643.8842611</v>
      </c>
      <c r="L78" s="125">
        <v>16226355831.802578</v>
      </c>
      <c r="M78" s="190">
        <v>15126685996.213718</v>
      </c>
      <c r="N78" s="200">
        <f t="shared" ref="N78:O86" si="3">J78/L78</f>
        <v>0.17124442035710291</v>
      </c>
      <c r="O78" s="201">
        <f t="shared" si="3"/>
        <v>0.17108034400476216</v>
      </c>
    </row>
    <row r="79" spans="1:28" x14ac:dyDescent="0.3">
      <c r="A79" s="41" t="s">
        <v>100</v>
      </c>
      <c r="B79" s="61">
        <v>3364500053.0899997</v>
      </c>
      <c r="C79" s="62">
        <v>2063909009.0600002</v>
      </c>
      <c r="D79" s="62">
        <v>94624759.129999995</v>
      </c>
      <c r="E79" s="62">
        <v>830775249.6500001</v>
      </c>
      <c r="F79" s="40">
        <v>2225991052.8099995</v>
      </c>
      <c r="G79" s="43">
        <v>44495106.666671112</v>
      </c>
      <c r="H79" s="203"/>
      <c r="I79" s="43">
        <v>156207115.49126247</v>
      </c>
      <c r="J79" s="43">
        <v>2416986598.2145905</v>
      </c>
      <c r="K79" s="40">
        <v>2554017967.9829946</v>
      </c>
      <c r="L79" s="117">
        <v>14515363750.78541</v>
      </c>
      <c r="M79" s="185">
        <v>15341777179.191513</v>
      </c>
      <c r="N79" s="198">
        <f t="shared" si="3"/>
        <v>0.16651229963725919</v>
      </c>
      <c r="O79" s="197">
        <f t="shared" si="3"/>
        <v>0.16647471398861674</v>
      </c>
    </row>
    <row r="80" spans="1:28" x14ac:dyDescent="0.3">
      <c r="A80" s="41" t="s">
        <v>101</v>
      </c>
      <c r="B80" s="39">
        <v>3598256618.4099994</v>
      </c>
      <c r="C80" s="40">
        <v>2207622478.7799997</v>
      </c>
      <c r="D80" s="40">
        <v>68712898.870000005</v>
      </c>
      <c r="E80" s="40">
        <v>872007068.57000005</v>
      </c>
      <c r="F80" s="40">
        <v>2331354107.0699997</v>
      </c>
      <c r="G80" s="43">
        <v>87117469.039524511</v>
      </c>
      <c r="H80" s="40"/>
      <c r="I80" s="122">
        <v>163600882.31010368</v>
      </c>
      <c r="J80" s="43">
        <v>2476299692.8305788</v>
      </c>
      <c r="K80" s="40">
        <v>2510113146.2002444</v>
      </c>
      <c r="L80" s="117">
        <v>15022434577.546827</v>
      </c>
      <c r="M80" s="185">
        <v>15427626404.431541</v>
      </c>
      <c r="N80" s="198">
        <f t="shared" si="3"/>
        <v>0.16484010498083726</v>
      </c>
      <c r="O80" s="199">
        <f t="shared" si="3"/>
        <v>0.16270248451694563</v>
      </c>
    </row>
    <row r="81" spans="1:15" x14ac:dyDescent="0.3">
      <c r="A81" s="41" t="s">
        <v>102</v>
      </c>
      <c r="B81" s="39">
        <v>3498848044.5000005</v>
      </c>
      <c r="C81" s="40">
        <v>2116008047.28</v>
      </c>
      <c r="D81" s="40">
        <v>74106934.769999996</v>
      </c>
      <c r="E81" s="40">
        <v>889100648.16000009</v>
      </c>
      <c r="F81" s="40">
        <v>2346047580.150001</v>
      </c>
      <c r="G81" s="43">
        <v>46342879.211114094</v>
      </c>
      <c r="H81" s="115"/>
      <c r="I81" s="122">
        <v>164631984.85810277</v>
      </c>
      <c r="J81" s="43">
        <v>2535783402.7969899</v>
      </c>
      <c r="K81" s="40">
        <v>2585838451.9510546</v>
      </c>
      <c r="L81" s="117">
        <v>15668860227.512272</v>
      </c>
      <c r="M81" s="185">
        <v>15636732810.762922</v>
      </c>
      <c r="N81" s="198">
        <f t="shared" si="3"/>
        <v>0.16183585570216</v>
      </c>
      <c r="O81" s="199">
        <f t="shared" si="3"/>
        <v>0.16536948499696788</v>
      </c>
    </row>
    <row r="82" spans="1:15" x14ac:dyDescent="0.3">
      <c r="A82" s="49" t="s">
        <v>103</v>
      </c>
      <c r="B82" s="47">
        <v>4295355534.3399992</v>
      </c>
      <c r="C82" s="48">
        <v>2499712092.8999996</v>
      </c>
      <c r="D82" s="48">
        <v>77003622.540000007</v>
      </c>
      <c r="E82" s="48">
        <v>1017459277.7</v>
      </c>
      <c r="F82" s="48">
        <v>2890106341.6799994</v>
      </c>
      <c r="G82" s="50">
        <v>103523762.98865715</v>
      </c>
      <c r="H82" s="126"/>
      <c r="I82" s="131">
        <v>202810866.88418594</v>
      </c>
      <c r="J82" s="125">
        <v>3067351476.6455283</v>
      </c>
      <c r="K82" s="47">
        <v>2846451604.3533945</v>
      </c>
      <c r="L82" s="125">
        <v>17238196565.484291</v>
      </c>
      <c r="M82" s="190">
        <v>16038718726.942818</v>
      </c>
      <c r="N82" s="200">
        <f t="shared" si="3"/>
        <v>0.17793923308585696</v>
      </c>
      <c r="O82" s="201">
        <f t="shared" si="3"/>
        <v>0.17747375291093243</v>
      </c>
    </row>
    <row r="83" spans="1:15" x14ac:dyDescent="0.3">
      <c r="A83" s="41" t="s">
        <v>104</v>
      </c>
      <c r="B83" s="61">
        <v>3812943528.8599997</v>
      </c>
      <c r="C83" s="62">
        <v>2556273445.73</v>
      </c>
      <c r="D83" s="62">
        <v>109226081.13</v>
      </c>
      <c r="E83" s="62">
        <v>1024882419.3299999</v>
      </c>
      <c r="F83" s="40">
        <v>2390778583.5899997</v>
      </c>
      <c r="G83" s="43">
        <v>16392301.803777613</v>
      </c>
      <c r="H83" s="203"/>
      <c r="I83" s="43">
        <v>-5121895.1539936997</v>
      </c>
      <c r="J83" s="43">
        <v>2463934750.4122286</v>
      </c>
      <c r="K83" s="40">
        <v>2603209930.684598</v>
      </c>
      <c r="L83" s="117">
        <v>15236538871.949432</v>
      </c>
      <c r="M83" s="185">
        <v>16098820488.973818</v>
      </c>
      <c r="N83" s="198">
        <f t="shared" si="3"/>
        <v>0.16171223472204363</v>
      </c>
      <c r="O83" s="197">
        <f t="shared" si="3"/>
        <v>0.16170190433936155</v>
      </c>
    </row>
    <row r="84" spans="1:15" x14ac:dyDescent="0.3">
      <c r="A84" s="41" t="s">
        <v>105</v>
      </c>
      <c r="B84" s="40">
        <v>4018879674.5900002</v>
      </c>
      <c r="C84" s="40">
        <v>2692092168.9200001</v>
      </c>
      <c r="D84" s="40">
        <v>80218172.75999999</v>
      </c>
      <c r="E84" s="40">
        <v>1152055251.0699999</v>
      </c>
      <c r="F84" s="40">
        <v>2559060929.5</v>
      </c>
      <c r="G84" s="43">
        <v>28186322.060006764</v>
      </c>
      <c r="H84" s="40"/>
      <c r="I84" s="122">
        <v>-5121895.1539936997</v>
      </c>
      <c r="J84" s="43">
        <v>2620094521.1859999</v>
      </c>
      <c r="K84" s="40">
        <v>2654636768.4627776</v>
      </c>
      <c r="L84" s="117">
        <v>16106165624.440666</v>
      </c>
      <c r="M84" s="185">
        <v>16510027856.7022</v>
      </c>
      <c r="N84" s="198">
        <f t="shared" si="3"/>
        <v>0.16267649186533126</v>
      </c>
      <c r="O84" s="199">
        <f t="shared" si="3"/>
        <v>0.16078935732292754</v>
      </c>
    </row>
    <row r="85" spans="1:15" x14ac:dyDescent="0.3">
      <c r="A85" s="41" t="s">
        <v>106</v>
      </c>
      <c r="B85" s="40">
        <v>4186144984.7800002</v>
      </c>
      <c r="C85" s="40">
        <v>2257225547.3100004</v>
      </c>
      <c r="D85" s="40">
        <v>73581170.189999983</v>
      </c>
      <c r="E85" s="40">
        <v>544395297.07000005</v>
      </c>
      <c r="F85" s="40">
        <v>2546895904.73</v>
      </c>
      <c r="G85" s="43">
        <v>17073033.854610778</v>
      </c>
      <c r="H85" s="115"/>
      <c r="I85" s="122">
        <v>0</v>
      </c>
      <c r="J85" s="43">
        <v>2629123043.0753889</v>
      </c>
      <c r="K85" s="40">
        <v>2681622045.4256577</v>
      </c>
      <c r="L85" s="117">
        <v>16505997350</v>
      </c>
      <c r="M85" s="185">
        <v>16497323466.837337</v>
      </c>
      <c r="N85" s="198">
        <f t="shared" si="3"/>
        <v>0.15928289501848181</v>
      </c>
      <c r="O85" s="199">
        <f t="shared" si="3"/>
        <v>0.16254891593877108</v>
      </c>
    </row>
    <row r="86" spans="1:15" x14ac:dyDescent="0.3">
      <c r="A86" s="49" t="s">
        <v>107</v>
      </c>
      <c r="B86" s="48">
        <v>4951044121.0999994</v>
      </c>
      <c r="C86" s="48">
        <v>2622080382.1999998</v>
      </c>
      <c r="D86" s="48">
        <v>87598687.11999999</v>
      </c>
      <c r="E86" s="48">
        <v>535162055.62</v>
      </c>
      <c r="F86" s="48">
        <v>2951724481.6399994</v>
      </c>
      <c r="G86" s="50">
        <v>56609552.451704837</v>
      </c>
      <c r="H86" s="126"/>
      <c r="I86" s="131">
        <v>0</v>
      </c>
      <c r="J86" s="125">
        <v>3002065812.2682943</v>
      </c>
      <c r="K86" s="47">
        <v>2775749382.3688779</v>
      </c>
      <c r="L86" s="125">
        <v>18234334660</v>
      </c>
      <c r="M86" s="190">
        <v>16976864693.876736</v>
      </c>
      <c r="N86" s="200">
        <f t="shared" si="3"/>
        <v>0.16463807801300354</v>
      </c>
      <c r="O86" s="201">
        <f t="shared" si="3"/>
        <v>0.16350188520793496</v>
      </c>
    </row>
    <row r="87" spans="1:15" x14ac:dyDescent="0.3">
      <c r="G87" s="52"/>
      <c r="H87" s="52"/>
      <c r="I87" s="40"/>
      <c r="J87" s="204"/>
      <c r="K87" s="204"/>
      <c r="L87" s="204"/>
      <c r="M87" s="205"/>
      <c r="N87" s="205"/>
      <c r="O87" s="206"/>
    </row>
    <row r="88" spans="1:15" x14ac:dyDescent="0.3">
      <c r="A88" s="154" t="s">
        <v>12</v>
      </c>
      <c r="I88" s="52"/>
      <c r="J88" s="204"/>
      <c r="K88" s="204"/>
      <c r="L88" s="204"/>
      <c r="M88" s="205"/>
      <c r="N88" s="205"/>
      <c r="O88" s="206"/>
    </row>
    <row r="89" spans="1:15" x14ac:dyDescent="0.3">
      <c r="A89" s="155" t="s">
        <v>13</v>
      </c>
      <c r="B89" s="155"/>
      <c r="C89" s="155"/>
      <c r="D89" s="155"/>
      <c r="E89" s="155"/>
      <c r="F89" s="155"/>
      <c r="G89" s="155"/>
      <c r="H89" s="155"/>
      <c r="I89" s="52"/>
      <c r="J89" s="204"/>
      <c r="K89" s="204"/>
      <c r="L89" s="204"/>
      <c r="M89" s="205"/>
      <c r="N89" s="205"/>
      <c r="O89" s="206"/>
    </row>
    <row r="90" spans="1:15" ht="28.5" customHeight="1" x14ac:dyDescent="0.3">
      <c r="A90" s="155"/>
      <c r="B90" s="155"/>
      <c r="C90" s="155"/>
      <c r="D90" s="155"/>
      <c r="E90" s="155"/>
      <c r="F90" s="155"/>
      <c r="G90" s="155"/>
      <c r="H90" s="155"/>
      <c r="I90" s="52"/>
      <c r="J90" s="204"/>
      <c r="K90" s="204"/>
      <c r="L90" s="40"/>
      <c r="M90" s="205"/>
      <c r="N90" s="205"/>
      <c r="O90" s="206"/>
    </row>
    <row r="91" spans="1:15" x14ac:dyDescent="0.3">
      <c r="G91" s="52"/>
      <c r="H91" s="52"/>
      <c r="I91" s="52"/>
      <c r="J91" s="204"/>
      <c r="K91" s="204"/>
      <c r="L91" s="204"/>
      <c r="M91" s="205"/>
      <c r="N91" s="205"/>
      <c r="O91" s="206"/>
    </row>
    <row r="92" spans="1:15" x14ac:dyDescent="0.3">
      <c r="G92" s="52"/>
      <c r="H92" s="52"/>
      <c r="I92" s="52"/>
      <c r="J92" s="204"/>
      <c r="K92" s="204"/>
      <c r="L92" s="204"/>
      <c r="M92" s="205"/>
      <c r="N92" s="205"/>
      <c r="O92" s="206"/>
    </row>
    <row r="93" spans="1:15" x14ac:dyDescent="0.3">
      <c r="G93" s="52"/>
      <c r="H93" s="52"/>
      <c r="I93" s="52"/>
      <c r="J93" s="204"/>
      <c r="K93" s="204"/>
      <c r="L93" s="204"/>
      <c r="M93" s="205"/>
      <c r="N93" s="205"/>
      <c r="O93" s="206"/>
    </row>
    <row r="94" spans="1:15" x14ac:dyDescent="0.3">
      <c r="G94" s="52"/>
      <c r="H94" s="52"/>
      <c r="I94" s="52"/>
      <c r="J94" s="207"/>
      <c r="K94" s="207"/>
      <c r="L94" s="207"/>
    </row>
    <row r="95" spans="1:15" x14ac:dyDescent="0.3">
      <c r="G95" s="52"/>
      <c r="H95" s="52"/>
      <c r="I95" s="52"/>
      <c r="J95" s="207"/>
      <c r="K95" s="207"/>
      <c r="L95" s="207"/>
    </row>
    <row r="96" spans="1:15" x14ac:dyDescent="0.3">
      <c r="G96" s="52"/>
      <c r="H96" s="52"/>
      <c r="I96" s="52"/>
      <c r="J96" s="207"/>
      <c r="K96" s="207"/>
      <c r="L96" s="207"/>
    </row>
  </sheetData>
  <mergeCells count="2">
    <mergeCell ref="B1:J1"/>
    <mergeCell ref="A89:H90"/>
  </mergeCells>
  <pageMargins left="0.7" right="0.7" top="0.75" bottom="0.75" header="0.3" footer="0.3"/>
  <headerFooter>
    <oddFooter>&amp;L_x000D_&amp;1#&amp;"Calibri"&amp;10&amp;K000000 Interné</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01F1F-5AFF-484A-9491-BA12C7E5433E}">
  <sheetPr codeName="Hárok8"/>
  <dimension ref="A1:W283"/>
  <sheetViews>
    <sheetView showGridLines="0" workbookViewId="0">
      <pane xSplit="1" ySplit="3" topLeftCell="B238"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5" customHeight="1" x14ac:dyDescent="0.3"/>
  <cols>
    <col min="1" max="1" width="9.1796875" style="15" bestFit="1" customWidth="1"/>
    <col min="2" max="2" width="16.1796875" style="15" bestFit="1" customWidth="1"/>
    <col min="3" max="3" width="14.453125" style="15" customWidth="1"/>
    <col min="4" max="4" width="17.1796875" style="15" customWidth="1"/>
    <col min="5" max="5" width="13" style="15" customWidth="1"/>
    <col min="6" max="6" width="11.81640625" style="15" customWidth="1"/>
    <col min="7" max="7" width="13.81640625" style="15" customWidth="1"/>
    <col min="8" max="8" width="13.54296875" style="15" customWidth="1"/>
    <col min="9" max="9" width="14.1796875" style="15" customWidth="1"/>
    <col min="10" max="10" width="12.453125" style="15" customWidth="1"/>
    <col min="11" max="11" width="14" style="15" customWidth="1"/>
    <col min="12" max="12" width="16.1796875" style="15" customWidth="1"/>
    <col min="13" max="21" width="4.1796875" style="15" customWidth="1"/>
    <col min="22" max="16384" width="9.1796875" style="15"/>
  </cols>
  <sheetData>
    <row r="1" spans="1:23" ht="17.25" customHeight="1" thickBot="1" x14ac:dyDescent="0.4">
      <c r="A1" s="208" t="s">
        <v>108</v>
      </c>
      <c r="B1" s="209"/>
      <c r="C1" s="209"/>
      <c r="D1" s="209"/>
      <c r="E1" s="209"/>
      <c r="F1" s="209"/>
      <c r="G1" s="209"/>
      <c r="H1" s="210"/>
      <c r="I1" s="12" t="s">
        <v>109</v>
      </c>
      <c r="J1" s="13"/>
      <c r="K1" s="13"/>
      <c r="L1" s="14"/>
    </row>
    <row r="2" spans="1:23" ht="14.25" customHeight="1" thickBot="1" x14ac:dyDescent="0.4">
      <c r="A2" s="211" t="s">
        <v>14</v>
      </c>
      <c r="B2" s="212" t="s">
        <v>110</v>
      </c>
      <c r="C2" s="213"/>
      <c r="D2" s="213"/>
      <c r="E2" s="214"/>
      <c r="F2" s="215" t="s">
        <v>111</v>
      </c>
      <c r="G2" s="216"/>
      <c r="H2" s="217"/>
      <c r="I2" s="25"/>
      <c r="J2" s="26"/>
      <c r="K2" s="26"/>
      <c r="L2" s="27"/>
    </row>
    <row r="3" spans="1:23" ht="43.5" customHeight="1" thickBot="1" x14ac:dyDescent="0.4">
      <c r="A3" s="218"/>
      <c r="B3" s="29" t="s">
        <v>112</v>
      </c>
      <c r="C3" s="30" t="s">
        <v>113</v>
      </c>
      <c r="D3" s="30" t="s">
        <v>114</v>
      </c>
      <c r="E3" s="31" t="s">
        <v>115</v>
      </c>
      <c r="F3" s="32" t="s">
        <v>112</v>
      </c>
      <c r="G3" s="33" t="s">
        <v>113</v>
      </c>
      <c r="H3" s="34" t="s">
        <v>114</v>
      </c>
      <c r="I3" s="35" t="s">
        <v>116</v>
      </c>
      <c r="J3" s="36" t="s">
        <v>117</v>
      </c>
      <c r="K3" s="36" t="s">
        <v>118</v>
      </c>
      <c r="L3" s="37" t="s">
        <v>119</v>
      </c>
    </row>
    <row r="4" spans="1:23" ht="14.25" customHeight="1" x14ac:dyDescent="0.3">
      <c r="A4" s="38">
        <v>38353</v>
      </c>
      <c r="B4" s="39">
        <v>391127967.93467432</v>
      </c>
      <c r="C4" s="40">
        <v>219838604.06999999</v>
      </c>
      <c r="D4" s="40">
        <v>21509533.109999999</v>
      </c>
      <c r="E4" s="41">
        <v>0</v>
      </c>
      <c r="F4" s="39"/>
      <c r="G4" s="40"/>
      <c r="H4" s="40"/>
      <c r="I4" s="51"/>
      <c r="J4" s="42"/>
      <c r="K4" s="40">
        <v>109386975.64263426</v>
      </c>
      <c r="L4" s="44"/>
      <c r="M4" s="159"/>
      <c r="N4" s="159"/>
      <c r="O4" s="159"/>
      <c r="P4" s="159"/>
      <c r="Q4" s="159"/>
      <c r="R4" s="159"/>
      <c r="S4" s="159"/>
      <c r="T4" s="159"/>
      <c r="U4" s="159"/>
      <c r="V4" s="159"/>
      <c r="W4" s="159"/>
    </row>
    <row r="5" spans="1:23" ht="14.25" customHeight="1" x14ac:dyDescent="0.3">
      <c r="A5" s="38">
        <v>38384</v>
      </c>
      <c r="B5" s="39">
        <v>385285286.03199893</v>
      </c>
      <c r="C5" s="40">
        <v>239323743.22999999</v>
      </c>
      <c r="D5" s="40">
        <v>14579415.1</v>
      </c>
      <c r="E5" s="41">
        <v>0</v>
      </c>
      <c r="F5" s="39"/>
      <c r="G5" s="40"/>
      <c r="H5" s="40"/>
      <c r="I5" s="51"/>
      <c r="J5" s="42"/>
      <c r="K5" s="40">
        <v>79823283.8302463</v>
      </c>
      <c r="L5" s="44"/>
      <c r="M5" s="159"/>
      <c r="N5" s="159"/>
      <c r="O5" s="159"/>
      <c r="P5" s="159"/>
      <c r="Q5" s="159"/>
      <c r="R5" s="159"/>
      <c r="S5" s="159"/>
      <c r="T5" s="159"/>
      <c r="U5" s="159"/>
      <c r="V5" s="159"/>
      <c r="W5" s="159"/>
    </row>
    <row r="6" spans="1:23" ht="14.25" customHeight="1" x14ac:dyDescent="0.3">
      <c r="A6" s="38">
        <v>38412</v>
      </c>
      <c r="B6" s="39">
        <v>428415457.87691694</v>
      </c>
      <c r="C6" s="40">
        <v>261211142.77000001</v>
      </c>
      <c r="D6" s="40">
        <v>11933675.859999999</v>
      </c>
      <c r="E6" s="41">
        <v>0</v>
      </c>
      <c r="F6" s="39">
        <v>99693624.609971449</v>
      </c>
      <c r="G6" s="40">
        <v>37123879.700000003</v>
      </c>
      <c r="H6" s="40">
        <v>5562748</v>
      </c>
      <c r="I6" s="51"/>
      <c r="J6" s="42"/>
      <c r="K6" s="40">
        <v>119114428.71904665</v>
      </c>
      <c r="L6" s="44"/>
      <c r="M6" s="159"/>
      <c r="N6" s="159"/>
      <c r="O6" s="159"/>
      <c r="P6" s="159"/>
      <c r="Q6" s="159"/>
      <c r="R6" s="159"/>
      <c r="S6" s="159"/>
      <c r="T6" s="159"/>
      <c r="U6" s="159"/>
      <c r="V6" s="159"/>
      <c r="W6" s="159"/>
    </row>
    <row r="7" spans="1:23" ht="14.25" customHeight="1" x14ac:dyDescent="0.3">
      <c r="A7" s="38">
        <v>38443</v>
      </c>
      <c r="B7" s="39">
        <v>426024060.94403505</v>
      </c>
      <c r="C7" s="40">
        <v>280786001.99000001</v>
      </c>
      <c r="D7" s="40">
        <v>12359501.460000001</v>
      </c>
      <c r="E7" s="41">
        <v>0</v>
      </c>
      <c r="F7" s="39"/>
      <c r="G7" s="40"/>
      <c r="H7" s="40"/>
      <c r="I7" s="51"/>
      <c r="J7" s="42"/>
      <c r="K7" s="40">
        <v>110649655.24696276</v>
      </c>
      <c r="L7" s="44"/>
      <c r="M7" s="159"/>
      <c r="N7" s="159"/>
      <c r="O7" s="159"/>
      <c r="P7" s="159"/>
      <c r="Q7" s="159"/>
      <c r="R7" s="159"/>
      <c r="S7" s="159"/>
      <c r="T7" s="159"/>
      <c r="U7" s="159"/>
      <c r="V7" s="159"/>
      <c r="W7" s="159"/>
    </row>
    <row r="8" spans="1:23" ht="14.25" customHeight="1" x14ac:dyDescent="0.3">
      <c r="A8" s="38">
        <v>38473</v>
      </c>
      <c r="B8" s="39">
        <v>432924884.21961093</v>
      </c>
      <c r="C8" s="40">
        <v>272448010.67000002</v>
      </c>
      <c r="D8" s="40">
        <v>11214720.6</v>
      </c>
      <c r="E8" s="41">
        <v>0</v>
      </c>
      <c r="F8" s="39"/>
      <c r="G8" s="40"/>
      <c r="H8" s="40"/>
      <c r="I8" s="51"/>
      <c r="J8" s="42"/>
      <c r="K8" s="40">
        <v>117055513.17566223</v>
      </c>
      <c r="L8" s="44"/>
      <c r="M8" s="159"/>
      <c r="N8" s="159"/>
      <c r="O8" s="159"/>
      <c r="P8" s="159"/>
      <c r="Q8" s="159"/>
      <c r="R8" s="159"/>
      <c r="S8" s="159"/>
      <c r="T8" s="159"/>
      <c r="U8" s="159"/>
      <c r="V8" s="159"/>
      <c r="W8" s="159"/>
    </row>
    <row r="9" spans="1:23" ht="14.25" customHeight="1" x14ac:dyDescent="0.3">
      <c r="A9" s="38">
        <v>38504</v>
      </c>
      <c r="B9" s="39">
        <v>464368004.71353644</v>
      </c>
      <c r="C9" s="40">
        <v>274839065.89999998</v>
      </c>
      <c r="D9" s="40">
        <v>12235039.699999999</v>
      </c>
      <c r="E9" s="41">
        <v>0</v>
      </c>
      <c r="F9" s="39">
        <v>130154782.71260704</v>
      </c>
      <c r="G9" s="40">
        <v>48706328.100000001</v>
      </c>
      <c r="H9" s="40">
        <v>7487910.21</v>
      </c>
      <c r="I9" s="51"/>
      <c r="J9" s="42"/>
      <c r="K9" s="40">
        <v>105426875.59217951</v>
      </c>
      <c r="L9" s="44"/>
      <c r="M9" s="159"/>
      <c r="N9" s="159"/>
      <c r="O9" s="159"/>
      <c r="P9" s="159"/>
      <c r="Q9" s="159"/>
      <c r="R9" s="159"/>
      <c r="S9" s="159"/>
      <c r="T9" s="159"/>
      <c r="U9" s="159"/>
      <c r="V9" s="159"/>
      <c r="W9" s="159"/>
    </row>
    <row r="10" spans="1:23" ht="14.25" customHeight="1" x14ac:dyDescent="0.3">
      <c r="A10" s="38">
        <v>38534</v>
      </c>
      <c r="B10" s="39">
        <v>415565795.1603266</v>
      </c>
      <c r="C10" s="40">
        <v>302195252.05000001</v>
      </c>
      <c r="D10" s="40">
        <v>15422504.970000001</v>
      </c>
      <c r="E10" s="41">
        <v>0</v>
      </c>
      <c r="F10" s="39"/>
      <c r="G10" s="40"/>
      <c r="H10" s="40"/>
      <c r="I10" s="51"/>
      <c r="J10" s="42"/>
      <c r="K10" s="40">
        <v>119032461.85786363</v>
      </c>
      <c r="L10" s="44"/>
      <c r="M10" s="159"/>
      <c r="N10" s="159"/>
      <c r="O10" s="159"/>
      <c r="P10" s="159"/>
      <c r="Q10" s="159"/>
      <c r="R10" s="159"/>
      <c r="S10" s="159"/>
      <c r="T10" s="159"/>
      <c r="U10" s="159"/>
      <c r="V10" s="159"/>
      <c r="W10" s="159"/>
    </row>
    <row r="11" spans="1:23" ht="14.25" customHeight="1" x14ac:dyDescent="0.3">
      <c r="A11" s="38">
        <v>38565</v>
      </c>
      <c r="B11" s="39">
        <v>442374272.48888004</v>
      </c>
      <c r="C11" s="40">
        <v>252810951.84999999</v>
      </c>
      <c r="D11" s="40">
        <v>10805483.949999999</v>
      </c>
      <c r="E11" s="41">
        <v>0</v>
      </c>
      <c r="F11" s="39"/>
      <c r="G11" s="40"/>
      <c r="H11" s="40"/>
      <c r="I11" s="51"/>
      <c r="J11" s="42"/>
      <c r="K11" s="40">
        <v>101996763.91588661</v>
      </c>
      <c r="L11" s="44"/>
      <c r="M11" s="159"/>
      <c r="N11" s="159"/>
      <c r="O11" s="159"/>
      <c r="P11" s="159"/>
      <c r="Q11" s="159"/>
      <c r="R11" s="159"/>
      <c r="S11" s="159"/>
      <c r="T11" s="159"/>
      <c r="U11" s="159"/>
      <c r="V11" s="159"/>
      <c r="W11" s="159"/>
    </row>
    <row r="12" spans="1:23" ht="14.25" customHeight="1" x14ac:dyDescent="0.3">
      <c r="A12" s="38">
        <v>38596</v>
      </c>
      <c r="B12" s="39">
        <v>473633643.76286262</v>
      </c>
      <c r="C12" s="40">
        <v>297954279.67000002</v>
      </c>
      <c r="D12" s="40">
        <v>11982990.16</v>
      </c>
      <c r="E12" s="41">
        <v>0</v>
      </c>
      <c r="F12" s="39">
        <v>137503463.32071963</v>
      </c>
      <c r="G12" s="40">
        <v>48239213.649999999</v>
      </c>
      <c r="H12" s="40">
        <v>6854218.5</v>
      </c>
      <c r="I12" s="51"/>
      <c r="J12" s="42"/>
      <c r="K12" s="40">
        <v>113104017.68704773</v>
      </c>
      <c r="L12" s="44"/>
      <c r="M12" s="159"/>
      <c r="N12" s="159"/>
      <c r="O12" s="159"/>
      <c r="P12" s="159"/>
      <c r="Q12" s="159"/>
      <c r="R12" s="159"/>
      <c r="S12" s="159"/>
      <c r="T12" s="159"/>
      <c r="U12" s="159"/>
      <c r="V12" s="159"/>
      <c r="W12" s="159"/>
    </row>
    <row r="13" spans="1:23" ht="14.25" customHeight="1" x14ac:dyDescent="0.3">
      <c r="A13" s="38">
        <v>38626</v>
      </c>
      <c r="B13" s="39">
        <v>464970153.12354773</v>
      </c>
      <c r="C13" s="40">
        <v>300696156.60000002</v>
      </c>
      <c r="D13" s="40">
        <v>12051382.050000001</v>
      </c>
      <c r="E13" s="41">
        <v>0</v>
      </c>
      <c r="F13" s="39"/>
      <c r="G13" s="40"/>
      <c r="H13" s="40"/>
      <c r="I13" s="51"/>
      <c r="J13" s="42"/>
      <c r="K13" s="40">
        <v>129976626.47215028</v>
      </c>
      <c r="L13" s="44"/>
      <c r="M13" s="159"/>
      <c r="N13" s="159"/>
      <c r="O13" s="159"/>
      <c r="P13" s="159"/>
      <c r="Q13" s="159"/>
      <c r="R13" s="159"/>
      <c r="S13" s="159"/>
      <c r="T13" s="159"/>
      <c r="U13" s="159"/>
      <c r="V13" s="159"/>
      <c r="W13" s="159"/>
    </row>
    <row r="14" spans="1:23" ht="14.25" customHeight="1" x14ac:dyDescent="0.3">
      <c r="A14" s="38">
        <v>38657</v>
      </c>
      <c r="B14" s="39">
        <v>506715126.23647344</v>
      </c>
      <c r="C14" s="40">
        <v>343939375.20999998</v>
      </c>
      <c r="D14" s="40">
        <v>14714101.33</v>
      </c>
      <c r="E14" s="41">
        <v>0</v>
      </c>
      <c r="F14" s="39"/>
      <c r="G14" s="40"/>
      <c r="H14" s="40"/>
      <c r="I14" s="51"/>
      <c r="J14" s="42"/>
      <c r="K14" s="40">
        <v>137376940.13841864</v>
      </c>
      <c r="L14" s="44"/>
      <c r="M14" s="159"/>
      <c r="N14" s="159"/>
      <c r="O14" s="159"/>
      <c r="P14" s="159"/>
      <c r="Q14" s="159"/>
      <c r="R14" s="159"/>
      <c r="S14" s="159"/>
      <c r="T14" s="159"/>
      <c r="U14" s="159"/>
      <c r="V14" s="159"/>
      <c r="W14" s="159"/>
    </row>
    <row r="15" spans="1:23" ht="14.25" customHeight="1" x14ac:dyDescent="0.3">
      <c r="A15" s="46">
        <v>38687</v>
      </c>
      <c r="B15" s="47">
        <v>589037579.83137488</v>
      </c>
      <c r="C15" s="48">
        <v>466584731.87</v>
      </c>
      <c r="D15" s="48">
        <v>17428229.41</v>
      </c>
      <c r="E15" s="49">
        <v>0</v>
      </c>
      <c r="F15" s="47">
        <v>172781736.90499899</v>
      </c>
      <c r="G15" s="48">
        <v>63411461.579999998</v>
      </c>
      <c r="H15" s="48">
        <v>9720571.6500000004</v>
      </c>
      <c r="I15" s="160"/>
      <c r="J15" s="161"/>
      <c r="K15" s="48">
        <v>146261797.41552147</v>
      </c>
      <c r="L15" s="162"/>
      <c r="M15" s="159"/>
      <c r="N15" s="159"/>
      <c r="O15" s="159"/>
      <c r="P15" s="159"/>
      <c r="Q15" s="159"/>
      <c r="R15" s="159"/>
      <c r="S15" s="159"/>
      <c r="T15" s="159"/>
      <c r="U15" s="159"/>
      <c r="V15" s="159"/>
      <c r="W15" s="159"/>
    </row>
    <row r="16" spans="1:23" ht="14.25" customHeight="1" x14ac:dyDescent="0.3">
      <c r="A16" s="38">
        <v>38718</v>
      </c>
      <c r="B16" s="39">
        <v>427797911.10668522</v>
      </c>
      <c r="C16" s="40">
        <v>302298205.73000002</v>
      </c>
      <c r="D16" s="40">
        <v>27969329.109999999</v>
      </c>
      <c r="E16" s="41">
        <v>0</v>
      </c>
      <c r="F16" s="39"/>
      <c r="G16" s="40"/>
      <c r="H16" s="40"/>
      <c r="I16" s="51"/>
      <c r="J16" s="42"/>
      <c r="K16" s="40">
        <v>146431381.93985263</v>
      </c>
      <c r="L16" s="44"/>
      <c r="M16" s="159"/>
      <c r="N16" s="159"/>
      <c r="O16" s="159"/>
      <c r="P16" s="159"/>
      <c r="Q16" s="159"/>
      <c r="R16" s="159"/>
      <c r="S16" s="159"/>
      <c r="T16" s="159"/>
      <c r="U16" s="159"/>
      <c r="V16" s="159"/>
      <c r="W16" s="159"/>
    </row>
    <row r="17" spans="1:23" ht="14.25" customHeight="1" x14ac:dyDescent="0.3">
      <c r="A17" s="38">
        <v>38749</v>
      </c>
      <c r="B17" s="39">
        <v>405428564.03106952</v>
      </c>
      <c r="C17" s="40">
        <v>308278563.76999998</v>
      </c>
      <c r="D17" s="40">
        <v>14445149.73</v>
      </c>
      <c r="E17" s="41">
        <v>0</v>
      </c>
      <c r="F17" s="39"/>
      <c r="G17" s="40"/>
      <c r="H17" s="40"/>
      <c r="I17" s="51"/>
      <c r="J17" s="42"/>
      <c r="K17" s="40">
        <v>136514226.65006971</v>
      </c>
      <c r="L17" s="44"/>
      <c r="M17" s="159"/>
      <c r="N17" s="159"/>
      <c r="O17" s="159"/>
      <c r="P17" s="159"/>
      <c r="Q17" s="159"/>
      <c r="R17" s="159"/>
      <c r="S17" s="159"/>
      <c r="T17" s="159"/>
      <c r="U17" s="159"/>
      <c r="V17" s="159"/>
      <c r="W17" s="159"/>
    </row>
    <row r="18" spans="1:23" ht="14.25" customHeight="1" x14ac:dyDescent="0.3">
      <c r="A18" s="38">
        <v>38777</v>
      </c>
      <c r="B18" s="39">
        <v>511589900.8165704</v>
      </c>
      <c r="C18" s="40">
        <v>340305055.49000001</v>
      </c>
      <c r="D18" s="40">
        <v>16438618.560000001</v>
      </c>
      <c r="E18" s="41">
        <v>0</v>
      </c>
      <c r="F18" s="39">
        <v>108212963.88501626</v>
      </c>
      <c r="G18" s="40">
        <v>44682946.009999998</v>
      </c>
      <c r="H18" s="40">
        <v>5632533.5800000001</v>
      </c>
      <c r="I18" s="51"/>
      <c r="J18" s="42"/>
      <c r="K18" s="40">
        <v>135769447.84339109</v>
      </c>
      <c r="L18" s="44"/>
      <c r="M18" s="159"/>
      <c r="N18" s="159"/>
      <c r="O18" s="159"/>
      <c r="P18" s="159"/>
      <c r="Q18" s="159"/>
      <c r="R18" s="159"/>
      <c r="S18" s="159"/>
      <c r="T18" s="159"/>
      <c r="U18" s="159"/>
      <c r="V18" s="159"/>
      <c r="W18" s="159"/>
    </row>
    <row r="19" spans="1:23" ht="14.25" customHeight="1" x14ac:dyDescent="0.3">
      <c r="A19" s="38">
        <v>38808</v>
      </c>
      <c r="B19" s="39">
        <v>496430632.41054237</v>
      </c>
      <c r="C19" s="40">
        <v>351315025.31</v>
      </c>
      <c r="D19" s="40">
        <v>17411365.52</v>
      </c>
      <c r="E19" s="41">
        <v>0</v>
      </c>
      <c r="F19" s="39"/>
      <c r="G19" s="40"/>
      <c r="H19" s="40"/>
      <c r="I19" s="51"/>
      <c r="J19" s="42"/>
      <c r="K19" s="40">
        <v>132640217.50912832</v>
      </c>
      <c r="L19" s="44"/>
      <c r="M19" s="159"/>
      <c r="N19" s="159"/>
      <c r="O19" s="159"/>
      <c r="P19" s="159"/>
      <c r="Q19" s="159"/>
      <c r="R19" s="159"/>
      <c r="S19" s="159"/>
      <c r="T19" s="159"/>
      <c r="U19" s="159"/>
      <c r="V19" s="159"/>
      <c r="W19" s="159"/>
    </row>
    <row r="20" spans="1:23" ht="14.25" customHeight="1" x14ac:dyDescent="0.3">
      <c r="A20" s="38">
        <v>38838</v>
      </c>
      <c r="B20" s="39">
        <v>514286126.83396399</v>
      </c>
      <c r="C20" s="40">
        <v>378094217.47000003</v>
      </c>
      <c r="D20" s="40">
        <v>14937922.91</v>
      </c>
      <c r="E20" s="41">
        <v>0</v>
      </c>
      <c r="F20" s="39"/>
      <c r="G20" s="40"/>
      <c r="H20" s="40"/>
      <c r="I20" s="51"/>
      <c r="J20" s="42"/>
      <c r="K20" s="40">
        <v>149162244.6076479</v>
      </c>
      <c r="L20" s="44"/>
      <c r="M20" s="159"/>
      <c r="N20" s="159"/>
      <c r="O20" s="159"/>
      <c r="P20" s="159"/>
      <c r="Q20" s="159"/>
      <c r="R20" s="159"/>
      <c r="S20" s="159"/>
      <c r="T20" s="159"/>
      <c r="U20" s="159"/>
      <c r="V20" s="159"/>
      <c r="W20" s="159"/>
    </row>
    <row r="21" spans="1:23" ht="14.25" customHeight="1" x14ac:dyDescent="0.3">
      <c r="A21" s="38">
        <v>38869</v>
      </c>
      <c r="B21" s="39">
        <v>535562219.47819155</v>
      </c>
      <c r="C21" s="40">
        <v>357176444.04000002</v>
      </c>
      <c r="D21" s="40">
        <v>15101716.609999999</v>
      </c>
      <c r="E21" s="41">
        <v>0</v>
      </c>
      <c r="F21" s="39">
        <v>147478794.13131514</v>
      </c>
      <c r="G21" s="40">
        <v>57957207.630000003</v>
      </c>
      <c r="H21" s="40">
        <v>6230619.0099999998</v>
      </c>
      <c r="I21" s="51"/>
      <c r="J21" s="42"/>
      <c r="K21" s="40">
        <v>156695334.31288588</v>
      </c>
      <c r="L21" s="44"/>
      <c r="M21" s="159"/>
      <c r="N21" s="159"/>
      <c r="O21" s="159"/>
      <c r="P21" s="159"/>
      <c r="Q21" s="159"/>
      <c r="R21" s="159"/>
      <c r="S21" s="159"/>
      <c r="T21" s="159"/>
      <c r="U21" s="159"/>
      <c r="V21" s="159"/>
      <c r="W21" s="159"/>
    </row>
    <row r="22" spans="1:23" ht="14.25" customHeight="1" x14ac:dyDescent="0.3">
      <c r="A22" s="38">
        <v>38899</v>
      </c>
      <c r="B22" s="39">
        <v>509503948.35026222</v>
      </c>
      <c r="C22" s="40">
        <v>346588188.58999997</v>
      </c>
      <c r="D22" s="40">
        <v>14502239.970000001</v>
      </c>
      <c r="E22" s="41">
        <v>0</v>
      </c>
      <c r="F22" s="39"/>
      <c r="G22" s="40"/>
      <c r="H22" s="40"/>
      <c r="I22" s="51"/>
      <c r="J22" s="42"/>
      <c r="K22" s="40">
        <v>135969239.11870146</v>
      </c>
      <c r="L22" s="44"/>
      <c r="M22" s="159"/>
      <c r="N22" s="159"/>
      <c r="O22" s="159"/>
      <c r="P22" s="159"/>
      <c r="Q22" s="159"/>
      <c r="R22" s="159"/>
      <c r="S22" s="159"/>
      <c r="T22" s="159"/>
      <c r="U22" s="159"/>
      <c r="V22" s="159"/>
      <c r="W22" s="159"/>
    </row>
    <row r="23" spans="1:23" ht="14.25" customHeight="1" x14ac:dyDescent="0.3">
      <c r="A23" s="38">
        <v>38930</v>
      </c>
      <c r="B23" s="39">
        <v>519084668.09400517</v>
      </c>
      <c r="C23" s="40">
        <v>357754549.11000001</v>
      </c>
      <c r="D23" s="40">
        <v>19772923.920000002</v>
      </c>
      <c r="E23" s="41">
        <v>0</v>
      </c>
      <c r="F23" s="39"/>
      <c r="G23" s="40"/>
      <c r="H23" s="40"/>
      <c r="I23" s="51"/>
      <c r="J23" s="42"/>
      <c r="K23" s="40">
        <v>137366935.83615479</v>
      </c>
      <c r="L23" s="44"/>
      <c r="M23" s="159"/>
      <c r="N23" s="159"/>
      <c r="O23" s="159"/>
      <c r="P23" s="159"/>
      <c r="Q23" s="159"/>
      <c r="R23" s="159"/>
      <c r="S23" s="159"/>
      <c r="T23" s="159"/>
      <c r="U23" s="159"/>
      <c r="V23" s="159"/>
      <c r="W23" s="159"/>
    </row>
    <row r="24" spans="1:23" ht="14.25" customHeight="1" x14ac:dyDescent="0.3">
      <c r="A24" s="38">
        <v>38961</v>
      </c>
      <c r="B24" s="39">
        <v>528018414.82440412</v>
      </c>
      <c r="C24" s="40">
        <v>419029586.68000001</v>
      </c>
      <c r="D24" s="40">
        <v>13469307.27</v>
      </c>
      <c r="E24" s="41">
        <v>0</v>
      </c>
      <c r="F24" s="39">
        <v>152947646.21921262</v>
      </c>
      <c r="G24" s="40">
        <v>57368465.939999998</v>
      </c>
      <c r="H24" s="40">
        <v>7337504.6600000001</v>
      </c>
      <c r="I24" s="51"/>
      <c r="J24" s="42"/>
      <c r="K24" s="40">
        <v>173791310.68080726</v>
      </c>
      <c r="L24" s="44"/>
      <c r="M24" s="159"/>
      <c r="N24" s="159"/>
      <c r="O24" s="159"/>
      <c r="P24" s="159"/>
      <c r="Q24" s="159"/>
      <c r="R24" s="159"/>
      <c r="S24" s="159"/>
      <c r="T24" s="159"/>
      <c r="U24" s="159"/>
      <c r="V24" s="159"/>
      <c r="W24" s="159"/>
    </row>
    <row r="25" spans="1:23" ht="14.25" customHeight="1" x14ac:dyDescent="0.3">
      <c r="A25" s="38">
        <v>38991</v>
      </c>
      <c r="B25" s="39">
        <v>575953192.25917804</v>
      </c>
      <c r="C25" s="40">
        <v>455180194.31</v>
      </c>
      <c r="D25" s="40">
        <v>13711605.18</v>
      </c>
      <c r="E25" s="41">
        <v>0</v>
      </c>
      <c r="F25" s="39"/>
      <c r="G25" s="40"/>
      <c r="H25" s="40"/>
      <c r="I25" s="51"/>
      <c r="J25" s="42"/>
      <c r="K25" s="40">
        <v>191817956.26269668</v>
      </c>
      <c r="L25" s="44"/>
      <c r="M25" s="159"/>
      <c r="N25" s="159"/>
      <c r="O25" s="159"/>
      <c r="P25" s="159"/>
      <c r="Q25" s="159"/>
      <c r="R25" s="159"/>
      <c r="S25" s="159"/>
      <c r="T25" s="159"/>
      <c r="U25" s="159"/>
      <c r="V25" s="159"/>
      <c r="W25" s="159"/>
    </row>
    <row r="26" spans="1:23" ht="14.25" customHeight="1" x14ac:dyDescent="0.3">
      <c r="A26" s="38">
        <v>39022</v>
      </c>
      <c r="B26" s="39">
        <v>563313804.62059343</v>
      </c>
      <c r="C26" s="40">
        <v>417845740.48000002</v>
      </c>
      <c r="D26" s="40">
        <v>24077098.030000001</v>
      </c>
      <c r="E26" s="41">
        <v>0</v>
      </c>
      <c r="F26" s="39"/>
      <c r="G26" s="40"/>
      <c r="H26" s="40"/>
      <c r="I26" s="51"/>
      <c r="J26" s="42"/>
      <c r="K26" s="40">
        <v>162924218.1517626</v>
      </c>
      <c r="L26" s="44"/>
      <c r="M26" s="159"/>
      <c r="N26" s="159"/>
      <c r="O26" s="159"/>
      <c r="P26" s="159"/>
      <c r="Q26" s="159"/>
      <c r="R26" s="159"/>
      <c r="S26" s="159"/>
      <c r="T26" s="159"/>
      <c r="U26" s="159"/>
      <c r="V26" s="159"/>
      <c r="W26" s="159"/>
    </row>
    <row r="27" spans="1:23" ht="14.25" customHeight="1" x14ac:dyDescent="0.3">
      <c r="A27" s="46">
        <v>39052</v>
      </c>
      <c r="B27" s="47">
        <v>672457124.47719574</v>
      </c>
      <c r="C27" s="48">
        <v>486822720.77999997</v>
      </c>
      <c r="D27" s="48">
        <v>19114889.32</v>
      </c>
      <c r="E27" s="49">
        <v>0</v>
      </c>
      <c r="F27" s="47">
        <v>201488117.24092147</v>
      </c>
      <c r="G27" s="48">
        <v>78117548.680000007</v>
      </c>
      <c r="H27" s="48">
        <v>9521433.7100000009</v>
      </c>
      <c r="I27" s="160"/>
      <c r="J27" s="161"/>
      <c r="K27" s="48">
        <v>169612043.20686451</v>
      </c>
      <c r="L27" s="162"/>
      <c r="M27" s="159"/>
      <c r="N27" s="159"/>
      <c r="O27" s="159"/>
      <c r="P27" s="159"/>
      <c r="Q27" s="159"/>
      <c r="R27" s="159"/>
      <c r="S27" s="159"/>
      <c r="T27" s="159"/>
      <c r="U27" s="159"/>
      <c r="V27" s="159"/>
      <c r="W27" s="159"/>
    </row>
    <row r="28" spans="1:23" ht="14.25" customHeight="1" x14ac:dyDescent="0.3">
      <c r="A28" s="38">
        <v>39083</v>
      </c>
      <c r="B28" s="39">
        <v>474671792.8367523</v>
      </c>
      <c r="C28" s="40">
        <v>362277570.41000003</v>
      </c>
      <c r="D28" s="40">
        <v>44100935.920000002</v>
      </c>
      <c r="E28" s="41">
        <v>0</v>
      </c>
      <c r="F28" s="39"/>
      <c r="G28" s="40"/>
      <c r="H28" s="40"/>
      <c r="I28" s="51"/>
      <c r="J28" s="42"/>
      <c r="K28" s="40">
        <v>125153746.93089025</v>
      </c>
      <c r="L28" s="44"/>
      <c r="M28" s="159"/>
      <c r="N28" s="159"/>
      <c r="O28" s="159"/>
      <c r="P28" s="159"/>
      <c r="Q28" s="159"/>
      <c r="R28" s="159"/>
      <c r="S28" s="159"/>
      <c r="T28" s="159"/>
      <c r="U28" s="159"/>
      <c r="V28" s="159"/>
      <c r="W28" s="159"/>
    </row>
    <row r="29" spans="1:23" ht="14.25" customHeight="1" x14ac:dyDescent="0.3">
      <c r="A29" s="38">
        <v>39114</v>
      </c>
      <c r="B29" s="39">
        <v>489609117.53966671</v>
      </c>
      <c r="C29" s="40">
        <v>376666876.5</v>
      </c>
      <c r="D29" s="40">
        <v>15674550.51</v>
      </c>
      <c r="E29" s="41">
        <v>0</v>
      </c>
      <c r="F29" s="39"/>
      <c r="G29" s="40"/>
      <c r="H29" s="40"/>
      <c r="I29" s="51"/>
      <c r="J29" s="42"/>
      <c r="K29" s="40">
        <v>148089503.36851886</v>
      </c>
      <c r="L29" s="44"/>
      <c r="M29" s="159"/>
      <c r="N29" s="159"/>
      <c r="O29" s="159"/>
      <c r="P29" s="159"/>
      <c r="Q29" s="159"/>
      <c r="R29" s="159"/>
      <c r="S29" s="159"/>
      <c r="T29" s="159"/>
      <c r="U29" s="159"/>
      <c r="V29" s="159"/>
      <c r="W29" s="159"/>
    </row>
    <row r="30" spans="1:23" ht="14.25" customHeight="1" x14ac:dyDescent="0.3">
      <c r="A30" s="38">
        <v>39142</v>
      </c>
      <c r="B30" s="39">
        <v>566842893.21516299</v>
      </c>
      <c r="C30" s="40">
        <v>405776995.12</v>
      </c>
      <c r="D30" s="40">
        <v>16357632.369999999</v>
      </c>
      <c r="E30" s="41">
        <v>0</v>
      </c>
      <c r="F30" s="39">
        <v>118946658.83290181</v>
      </c>
      <c r="G30" s="40">
        <v>57914641.909999996</v>
      </c>
      <c r="H30" s="40">
        <v>6358162.4800000004</v>
      </c>
      <c r="I30" s="51"/>
      <c r="J30" s="42"/>
      <c r="K30" s="40">
        <v>155850757.36340699</v>
      </c>
      <c r="L30" s="44"/>
      <c r="M30" s="159"/>
      <c r="N30" s="159"/>
      <c r="O30" s="159"/>
      <c r="P30" s="159"/>
      <c r="Q30" s="159"/>
      <c r="R30" s="159"/>
      <c r="S30" s="159"/>
      <c r="T30" s="159"/>
      <c r="U30" s="159"/>
      <c r="V30" s="159"/>
      <c r="W30" s="159"/>
    </row>
    <row r="31" spans="1:23" ht="14.25" customHeight="1" x14ac:dyDescent="0.3">
      <c r="A31" s="38">
        <v>39173</v>
      </c>
      <c r="B31" s="39">
        <v>511597828.95173603</v>
      </c>
      <c r="C31" s="40">
        <v>392481969.41000003</v>
      </c>
      <c r="D31" s="40">
        <v>15174540.67</v>
      </c>
      <c r="E31" s="41">
        <v>0</v>
      </c>
      <c r="F31" s="39"/>
      <c r="G31" s="40"/>
      <c r="H31" s="40"/>
      <c r="I31" s="51"/>
      <c r="J31" s="42"/>
      <c r="K31" s="40">
        <v>165509852.36838606</v>
      </c>
      <c r="L31" s="44"/>
      <c r="M31" s="159"/>
      <c r="N31" s="159"/>
      <c r="O31" s="159"/>
      <c r="P31" s="159"/>
      <c r="Q31" s="159"/>
      <c r="R31" s="159"/>
      <c r="S31" s="159"/>
      <c r="T31" s="159"/>
      <c r="U31" s="159"/>
      <c r="V31" s="159"/>
      <c r="W31" s="159"/>
    </row>
    <row r="32" spans="1:23" ht="14.25" customHeight="1" x14ac:dyDescent="0.3">
      <c r="A32" s="38">
        <v>39203</v>
      </c>
      <c r="B32" s="39">
        <v>567434890.29409814</v>
      </c>
      <c r="C32" s="40">
        <v>444155205.44999999</v>
      </c>
      <c r="D32" s="40">
        <v>15713136.119999999</v>
      </c>
      <c r="E32" s="41">
        <v>0</v>
      </c>
      <c r="F32" s="39"/>
      <c r="G32" s="40"/>
      <c r="H32" s="40"/>
      <c r="I32" s="51"/>
      <c r="J32" s="42"/>
      <c r="K32" s="40">
        <v>182012181.64608645</v>
      </c>
      <c r="L32" s="44"/>
      <c r="M32" s="159"/>
      <c r="N32" s="159"/>
      <c r="O32" s="159"/>
      <c r="P32" s="159"/>
      <c r="Q32" s="159"/>
      <c r="R32" s="159"/>
      <c r="S32" s="159"/>
      <c r="T32" s="159"/>
      <c r="U32" s="159"/>
      <c r="V32" s="159"/>
      <c r="W32" s="159"/>
    </row>
    <row r="33" spans="1:23" ht="14.25" customHeight="1" x14ac:dyDescent="0.3">
      <c r="A33" s="38">
        <v>39234</v>
      </c>
      <c r="B33" s="39">
        <v>579468204.50773418</v>
      </c>
      <c r="C33" s="40">
        <v>427416344.63</v>
      </c>
      <c r="D33" s="40">
        <v>14802731.529999999</v>
      </c>
      <c r="E33" s="41">
        <v>0</v>
      </c>
      <c r="F33" s="39">
        <v>156443903.00736904</v>
      </c>
      <c r="G33" s="40">
        <v>73712832.909999996</v>
      </c>
      <c r="H33" s="40">
        <v>9775126.1600000001</v>
      </c>
      <c r="I33" s="51"/>
      <c r="J33" s="42"/>
      <c r="K33" s="40">
        <v>175355689.66208595</v>
      </c>
      <c r="L33" s="44"/>
      <c r="M33" s="159"/>
      <c r="N33" s="159"/>
      <c r="O33" s="159"/>
      <c r="P33" s="159"/>
      <c r="Q33" s="159"/>
      <c r="R33" s="159"/>
      <c r="S33" s="159"/>
      <c r="T33" s="159"/>
      <c r="U33" s="159"/>
      <c r="V33" s="159"/>
      <c r="W33" s="159"/>
    </row>
    <row r="34" spans="1:23" ht="14.25" customHeight="1" x14ac:dyDescent="0.3">
      <c r="A34" s="38">
        <v>39264</v>
      </c>
      <c r="B34" s="39">
        <v>541459018.52220666</v>
      </c>
      <c r="C34" s="40">
        <v>428956143.02999997</v>
      </c>
      <c r="D34" s="40">
        <v>16607038.92</v>
      </c>
      <c r="E34" s="41">
        <v>0</v>
      </c>
      <c r="F34" s="39"/>
      <c r="G34" s="40"/>
      <c r="H34" s="40"/>
      <c r="I34" s="51"/>
      <c r="J34" s="42"/>
      <c r="K34" s="40">
        <v>174788355.06506002</v>
      </c>
      <c r="L34" s="44"/>
      <c r="M34" s="159"/>
      <c r="N34" s="159"/>
      <c r="O34" s="159"/>
      <c r="P34" s="159"/>
      <c r="Q34" s="159"/>
      <c r="R34" s="159"/>
      <c r="S34" s="159"/>
      <c r="T34" s="159"/>
      <c r="U34" s="159"/>
      <c r="V34" s="159"/>
      <c r="W34" s="159"/>
    </row>
    <row r="35" spans="1:23" ht="14.25" customHeight="1" x14ac:dyDescent="0.3">
      <c r="A35" s="38">
        <v>39295</v>
      </c>
      <c r="B35" s="39">
        <v>555182776.60492599</v>
      </c>
      <c r="C35" s="40">
        <v>421166259.80000001</v>
      </c>
      <c r="D35" s="40">
        <v>20506592.199999999</v>
      </c>
      <c r="E35" s="41">
        <v>0</v>
      </c>
      <c r="F35" s="39"/>
      <c r="G35" s="40"/>
      <c r="H35" s="40"/>
      <c r="I35" s="51"/>
      <c r="J35" s="42"/>
      <c r="K35" s="40">
        <v>172659577.02449706</v>
      </c>
      <c r="L35" s="44"/>
      <c r="M35" s="159"/>
      <c r="N35" s="159"/>
      <c r="O35" s="159"/>
      <c r="P35" s="159"/>
      <c r="Q35" s="159"/>
      <c r="R35" s="159"/>
      <c r="S35" s="159"/>
      <c r="T35" s="159"/>
      <c r="U35" s="159"/>
      <c r="V35" s="159"/>
      <c r="W35" s="159"/>
    </row>
    <row r="36" spans="1:23" ht="14.25" customHeight="1" x14ac:dyDescent="0.3">
      <c r="A36" s="38">
        <v>39326</v>
      </c>
      <c r="B36" s="39">
        <v>575357201.91860855</v>
      </c>
      <c r="C36" s="40">
        <v>462446903.24000001</v>
      </c>
      <c r="D36" s="40">
        <v>18114633.82</v>
      </c>
      <c r="E36" s="41">
        <v>0</v>
      </c>
      <c r="F36" s="39">
        <v>162461207.09685984</v>
      </c>
      <c r="G36" s="40">
        <v>66592679.329999998</v>
      </c>
      <c r="H36" s="40">
        <v>8895004.9800000004</v>
      </c>
      <c r="I36" s="51"/>
      <c r="J36" s="42"/>
      <c r="K36" s="40">
        <v>186362934.23919538</v>
      </c>
      <c r="L36" s="44"/>
      <c r="M36" s="159"/>
      <c r="N36" s="159"/>
      <c r="O36" s="159"/>
      <c r="P36" s="159"/>
      <c r="Q36" s="159"/>
      <c r="R36" s="159"/>
      <c r="S36" s="159"/>
      <c r="T36" s="159"/>
      <c r="U36" s="159"/>
      <c r="V36" s="159"/>
      <c r="W36" s="159"/>
    </row>
    <row r="37" spans="1:23" ht="14.25" customHeight="1" x14ac:dyDescent="0.3">
      <c r="A37" s="38">
        <v>39356</v>
      </c>
      <c r="B37" s="39">
        <v>650928265.11983001</v>
      </c>
      <c r="C37" s="40">
        <v>528147272.58999997</v>
      </c>
      <c r="D37" s="40">
        <v>24198704.600000001</v>
      </c>
      <c r="E37" s="41">
        <v>0</v>
      </c>
      <c r="F37" s="39"/>
      <c r="G37" s="40"/>
      <c r="H37" s="40"/>
      <c r="I37" s="51"/>
      <c r="J37" s="42"/>
      <c r="K37" s="40">
        <v>220705473.96766913</v>
      </c>
      <c r="L37" s="44"/>
      <c r="M37" s="159"/>
      <c r="N37" s="159"/>
      <c r="O37" s="159"/>
      <c r="P37" s="159"/>
      <c r="Q37" s="159"/>
      <c r="R37" s="159"/>
      <c r="S37" s="159"/>
      <c r="T37" s="159"/>
      <c r="U37" s="159"/>
      <c r="V37" s="159"/>
      <c r="W37" s="159"/>
    </row>
    <row r="38" spans="1:23" ht="14.25" customHeight="1" x14ac:dyDescent="0.3">
      <c r="A38" s="38">
        <v>39387</v>
      </c>
      <c r="B38" s="39">
        <v>643321626.66799438</v>
      </c>
      <c r="C38" s="40">
        <v>547893075.09000003</v>
      </c>
      <c r="D38" s="40">
        <v>24269944.559999999</v>
      </c>
      <c r="E38" s="41">
        <v>0</v>
      </c>
      <c r="F38" s="39"/>
      <c r="G38" s="40"/>
      <c r="H38" s="40"/>
      <c r="I38" s="51"/>
      <c r="J38" s="42"/>
      <c r="K38" s="40">
        <v>227193775.81623837</v>
      </c>
      <c r="L38" s="44"/>
      <c r="M38" s="159"/>
      <c r="N38" s="159"/>
      <c r="O38" s="159"/>
      <c r="P38" s="159"/>
      <c r="Q38" s="159"/>
      <c r="R38" s="159"/>
      <c r="S38" s="159"/>
      <c r="T38" s="159"/>
      <c r="U38" s="159"/>
      <c r="V38" s="159"/>
      <c r="W38" s="159"/>
    </row>
    <row r="39" spans="1:23" ht="14.25" customHeight="1" x14ac:dyDescent="0.3">
      <c r="A39" s="46">
        <v>39417</v>
      </c>
      <c r="B39" s="47">
        <v>678285840.43683195</v>
      </c>
      <c r="C39" s="48">
        <v>584264115.46000004</v>
      </c>
      <c r="D39" s="48">
        <v>34870204.369999997</v>
      </c>
      <c r="E39" s="49">
        <v>0</v>
      </c>
      <c r="F39" s="47">
        <v>205395804.58739957</v>
      </c>
      <c r="G39" s="48">
        <v>89048570.650000006</v>
      </c>
      <c r="H39" s="48">
        <v>9775025.6500000004</v>
      </c>
      <c r="I39" s="160"/>
      <c r="J39" s="161"/>
      <c r="K39" s="48">
        <v>236218804.06824672</v>
      </c>
      <c r="L39" s="162"/>
      <c r="M39" s="159"/>
      <c r="N39" s="159"/>
      <c r="O39" s="159"/>
      <c r="P39" s="159"/>
      <c r="Q39" s="159"/>
      <c r="R39" s="159"/>
      <c r="S39" s="159"/>
      <c r="T39" s="159"/>
      <c r="U39" s="159"/>
      <c r="V39" s="159"/>
      <c r="W39" s="159"/>
    </row>
    <row r="40" spans="1:23" ht="13.5" customHeight="1" x14ac:dyDescent="0.3">
      <c r="A40" s="38">
        <v>39448</v>
      </c>
      <c r="B40" s="39">
        <v>557627139.97875583</v>
      </c>
      <c r="C40" s="40">
        <v>434331304.22226644</v>
      </c>
      <c r="D40" s="40">
        <v>50225025.725287125</v>
      </c>
      <c r="E40" s="41">
        <v>0</v>
      </c>
      <c r="F40" s="39"/>
      <c r="G40" s="40"/>
      <c r="H40" s="40"/>
      <c r="I40" s="51"/>
      <c r="J40" s="42"/>
      <c r="K40" s="40">
        <v>152779825.35019583</v>
      </c>
      <c r="L40" s="44"/>
      <c r="M40" s="159"/>
      <c r="N40" s="159"/>
      <c r="O40" s="159"/>
      <c r="P40" s="159"/>
      <c r="Q40" s="159"/>
      <c r="R40" s="159"/>
      <c r="S40" s="159"/>
      <c r="T40" s="159"/>
      <c r="U40" s="159"/>
      <c r="V40" s="159"/>
      <c r="W40" s="159"/>
    </row>
    <row r="41" spans="1:23" ht="13.5" customHeight="1" x14ac:dyDescent="0.3">
      <c r="A41" s="38">
        <v>39479</v>
      </c>
      <c r="B41" s="39">
        <v>571914209.35404634</v>
      </c>
      <c r="C41" s="40">
        <v>471774496.74699593</v>
      </c>
      <c r="D41" s="40">
        <v>23890439.321516298</v>
      </c>
      <c r="E41" s="41">
        <v>0</v>
      </c>
      <c r="F41" s="39"/>
      <c r="G41" s="40"/>
      <c r="H41" s="40"/>
      <c r="I41" s="51"/>
      <c r="J41" s="42"/>
      <c r="K41" s="40">
        <v>208550080.55666199</v>
      </c>
      <c r="L41" s="44"/>
      <c r="M41" s="159"/>
      <c r="N41" s="159"/>
      <c r="O41" s="159"/>
      <c r="P41" s="159"/>
      <c r="Q41" s="159"/>
      <c r="R41" s="159"/>
      <c r="S41" s="159"/>
      <c r="T41" s="159"/>
      <c r="U41" s="159"/>
      <c r="V41" s="159"/>
      <c r="W41" s="159"/>
    </row>
    <row r="42" spans="1:23" ht="13.5" customHeight="1" x14ac:dyDescent="0.3">
      <c r="A42" s="38">
        <v>39508</v>
      </c>
      <c r="B42" s="39">
        <v>582533175.03153419</v>
      </c>
      <c r="C42" s="40">
        <v>477301342.03014004</v>
      </c>
      <c r="D42" s="40">
        <v>18052751.809068579</v>
      </c>
      <c r="E42" s="41">
        <v>0</v>
      </c>
      <c r="F42" s="39">
        <v>139332441.47912103</v>
      </c>
      <c r="G42" s="40">
        <v>74229640.443470746</v>
      </c>
      <c r="H42" s="40">
        <v>7682914.3264953857</v>
      </c>
      <c r="I42" s="51"/>
      <c r="J42" s="42"/>
      <c r="K42" s="40">
        <v>196167079.55453759</v>
      </c>
      <c r="L42" s="44"/>
      <c r="M42" s="159"/>
      <c r="N42" s="159"/>
      <c r="O42" s="159"/>
      <c r="P42" s="159"/>
      <c r="Q42" s="159"/>
      <c r="R42" s="159"/>
      <c r="S42" s="159"/>
      <c r="T42" s="159"/>
      <c r="U42" s="159"/>
      <c r="V42" s="159"/>
      <c r="W42" s="159"/>
    </row>
    <row r="43" spans="1:23" ht="13.5" customHeight="1" x14ac:dyDescent="0.3">
      <c r="A43" s="38">
        <v>39539</v>
      </c>
      <c r="B43" s="39">
        <v>615052713.90161324</v>
      </c>
      <c r="C43" s="40">
        <v>519481560.04779923</v>
      </c>
      <c r="D43" s="40">
        <v>22339861.448582619</v>
      </c>
      <c r="E43" s="41">
        <v>0</v>
      </c>
      <c r="F43" s="39"/>
      <c r="G43" s="40"/>
      <c r="H43" s="40"/>
      <c r="I43" s="51"/>
      <c r="J43" s="42"/>
      <c r="K43" s="40">
        <v>217739802.98712075</v>
      </c>
      <c r="L43" s="44"/>
      <c r="M43" s="159"/>
      <c r="N43" s="159"/>
      <c r="O43" s="159"/>
      <c r="P43" s="159"/>
      <c r="Q43" s="159"/>
      <c r="R43" s="159"/>
      <c r="S43" s="159"/>
      <c r="T43" s="159"/>
      <c r="U43" s="159"/>
      <c r="V43" s="159"/>
      <c r="W43" s="159"/>
    </row>
    <row r="44" spans="1:23" ht="13.5" customHeight="1" x14ac:dyDescent="0.3">
      <c r="A44" s="38">
        <v>39569</v>
      </c>
      <c r="B44" s="39">
        <v>597025815.64097452</v>
      </c>
      <c r="C44" s="40">
        <v>459851157.07362407</v>
      </c>
      <c r="D44" s="40">
        <v>19711187.147314612</v>
      </c>
      <c r="E44" s="41">
        <v>0</v>
      </c>
      <c r="F44" s="39"/>
      <c r="G44" s="40"/>
      <c r="H44" s="40"/>
      <c r="I44" s="51"/>
      <c r="J44" s="42"/>
      <c r="K44" s="40">
        <v>182239060.93806016</v>
      </c>
      <c r="L44" s="44"/>
      <c r="M44" s="159"/>
      <c r="N44" s="159"/>
      <c r="O44" s="159"/>
      <c r="P44" s="159"/>
      <c r="Q44" s="159"/>
      <c r="R44" s="159"/>
      <c r="S44" s="159"/>
      <c r="T44" s="159"/>
      <c r="U44" s="159"/>
      <c r="V44" s="159"/>
      <c r="W44" s="159"/>
    </row>
    <row r="45" spans="1:23" ht="13.5" customHeight="1" x14ac:dyDescent="0.3">
      <c r="A45" s="38">
        <v>39600</v>
      </c>
      <c r="B45" s="39">
        <v>628898437.09752369</v>
      </c>
      <c r="C45" s="40">
        <v>468819820.6532563</v>
      </c>
      <c r="D45" s="40">
        <v>20691066.454225585</v>
      </c>
      <c r="E45" s="41">
        <v>0</v>
      </c>
      <c r="F45" s="39">
        <v>168798572.89384583</v>
      </c>
      <c r="G45" s="40">
        <v>88686467.934674367</v>
      </c>
      <c r="H45" s="40">
        <v>8272860.6851224853</v>
      </c>
      <c r="I45" s="51"/>
      <c r="J45" s="42"/>
      <c r="K45" s="40">
        <v>188590146.95246628</v>
      </c>
      <c r="L45" s="44"/>
      <c r="M45" s="159"/>
      <c r="N45" s="159"/>
      <c r="O45" s="159"/>
      <c r="P45" s="159"/>
      <c r="Q45" s="159"/>
      <c r="R45" s="159"/>
      <c r="S45" s="159"/>
      <c r="T45" s="159"/>
      <c r="U45" s="159"/>
      <c r="V45" s="159"/>
      <c r="W45" s="159"/>
    </row>
    <row r="46" spans="1:23" ht="13.5" customHeight="1" x14ac:dyDescent="0.3">
      <c r="A46" s="38">
        <v>39630</v>
      </c>
      <c r="B46" s="39">
        <v>628179868.75124478</v>
      </c>
      <c r="C46" s="40">
        <v>477202377.44805151</v>
      </c>
      <c r="D46" s="40">
        <v>26435058.122551948</v>
      </c>
      <c r="E46" s="41">
        <v>0</v>
      </c>
      <c r="F46" s="39"/>
      <c r="G46" s="40"/>
      <c r="H46" s="40"/>
      <c r="I46" s="51"/>
      <c r="J46" s="42"/>
      <c r="K46" s="40">
        <v>195622477.76306179</v>
      </c>
      <c r="L46" s="44"/>
      <c r="M46" s="159"/>
      <c r="N46" s="159"/>
      <c r="O46" s="159"/>
      <c r="P46" s="159"/>
      <c r="Q46" s="159"/>
      <c r="R46" s="159"/>
      <c r="S46" s="159"/>
      <c r="T46" s="159"/>
      <c r="U46" s="159"/>
      <c r="V46" s="159"/>
      <c r="W46" s="159"/>
    </row>
    <row r="47" spans="1:23" ht="13.5" customHeight="1" x14ac:dyDescent="0.3">
      <c r="A47" s="38">
        <v>39661</v>
      </c>
      <c r="B47" s="39">
        <v>581224805.7823807</v>
      </c>
      <c r="C47" s="40">
        <v>453408925.81159133</v>
      </c>
      <c r="D47" s="40">
        <v>27086051.417380337</v>
      </c>
      <c r="E47" s="41">
        <v>0</v>
      </c>
      <c r="F47" s="39"/>
      <c r="G47" s="40"/>
      <c r="H47" s="40"/>
      <c r="I47" s="51"/>
      <c r="J47" s="42"/>
      <c r="K47" s="40">
        <v>176157297.31859523</v>
      </c>
      <c r="L47" s="44"/>
      <c r="M47" s="159"/>
      <c r="N47" s="159"/>
      <c r="O47" s="159"/>
      <c r="P47" s="159"/>
      <c r="Q47" s="159"/>
      <c r="R47" s="159"/>
      <c r="S47" s="159"/>
      <c r="T47" s="159"/>
      <c r="U47" s="159"/>
      <c r="V47" s="159"/>
      <c r="W47" s="159"/>
    </row>
    <row r="48" spans="1:23" ht="13.5" customHeight="1" x14ac:dyDescent="0.3">
      <c r="A48" s="38">
        <v>39692</v>
      </c>
      <c r="B48" s="39">
        <v>653577454.75668859</v>
      </c>
      <c r="C48" s="40">
        <v>525930542.08988911</v>
      </c>
      <c r="D48" s="40">
        <v>23053458.009692624</v>
      </c>
      <c r="E48" s="41">
        <v>0</v>
      </c>
      <c r="F48" s="39">
        <v>175974068.11392152</v>
      </c>
      <c r="G48" s="40">
        <v>78155559.383920863</v>
      </c>
      <c r="H48" s="40">
        <v>10352822.47892186</v>
      </c>
      <c r="I48" s="51"/>
      <c r="J48" s="42"/>
      <c r="K48" s="40">
        <v>214906052.60339907</v>
      </c>
      <c r="L48" s="44"/>
      <c r="M48" s="159"/>
      <c r="N48" s="159"/>
      <c r="O48" s="159"/>
      <c r="P48" s="159"/>
      <c r="Q48" s="159"/>
      <c r="R48" s="159"/>
      <c r="S48" s="159"/>
      <c r="T48" s="159"/>
      <c r="U48" s="159"/>
      <c r="V48" s="159"/>
      <c r="W48" s="159"/>
    </row>
    <row r="49" spans="1:23" ht="13.5" customHeight="1" x14ac:dyDescent="0.3">
      <c r="A49" s="38">
        <v>39722</v>
      </c>
      <c r="B49" s="39">
        <v>685358166.63347268</v>
      </c>
      <c r="C49" s="40">
        <v>548674997.64323175</v>
      </c>
      <c r="D49" s="40">
        <v>20807627.59742415</v>
      </c>
      <c r="E49" s="41">
        <v>0</v>
      </c>
      <c r="F49" s="39"/>
      <c r="G49" s="40"/>
      <c r="H49" s="40"/>
      <c r="I49" s="51"/>
      <c r="J49" s="42"/>
      <c r="K49" s="40">
        <v>229630985.36314145</v>
      </c>
      <c r="L49" s="44"/>
      <c r="M49" s="159"/>
      <c r="N49" s="159"/>
      <c r="O49" s="159"/>
      <c r="P49" s="159"/>
      <c r="Q49" s="159"/>
      <c r="R49" s="159"/>
      <c r="S49" s="159"/>
      <c r="T49" s="159"/>
      <c r="U49" s="159"/>
      <c r="V49" s="159"/>
      <c r="W49" s="159"/>
    </row>
    <row r="50" spans="1:23" ht="13.5" customHeight="1" x14ac:dyDescent="0.3">
      <c r="A50" s="38">
        <v>39753</v>
      </c>
      <c r="B50" s="39">
        <v>635360243.77614021</v>
      </c>
      <c r="C50" s="40">
        <v>491655465.84345746</v>
      </c>
      <c r="D50" s="40">
        <v>23472820.586868484</v>
      </c>
      <c r="E50" s="41">
        <v>0</v>
      </c>
      <c r="F50" s="39"/>
      <c r="G50" s="40"/>
      <c r="H50" s="40"/>
      <c r="I50" s="51"/>
      <c r="J50" s="42"/>
      <c r="K50" s="40">
        <v>207162458.4153223</v>
      </c>
      <c r="L50" s="44"/>
      <c r="M50" s="159"/>
      <c r="N50" s="159"/>
      <c r="O50" s="159"/>
      <c r="P50" s="159"/>
      <c r="Q50" s="159"/>
      <c r="R50" s="159"/>
      <c r="S50" s="159"/>
      <c r="T50" s="159"/>
      <c r="U50" s="159"/>
      <c r="V50" s="159"/>
      <c r="W50" s="159"/>
    </row>
    <row r="51" spans="1:23" ht="13.5" customHeight="1" x14ac:dyDescent="0.3">
      <c r="A51" s="46">
        <v>39783</v>
      </c>
      <c r="B51" s="47">
        <v>679197071.56608903</v>
      </c>
      <c r="C51" s="48">
        <v>509600526.58832902</v>
      </c>
      <c r="D51" s="48">
        <v>27995200.823209185</v>
      </c>
      <c r="E51" s="49">
        <v>0</v>
      </c>
      <c r="F51" s="47">
        <v>206940395.67151296</v>
      </c>
      <c r="G51" s="48">
        <v>91863548.297151953</v>
      </c>
      <c r="H51" s="50">
        <v>11251167.297351126</v>
      </c>
      <c r="I51" s="160"/>
      <c r="J51" s="161"/>
      <c r="K51" s="48">
        <v>194616211.64907423</v>
      </c>
      <c r="L51" s="162"/>
      <c r="M51" s="159"/>
      <c r="N51" s="159"/>
      <c r="O51" s="159"/>
      <c r="P51" s="159"/>
      <c r="Q51" s="159"/>
      <c r="R51" s="159"/>
      <c r="S51" s="159"/>
      <c r="T51" s="159"/>
      <c r="U51" s="159"/>
      <c r="V51" s="159"/>
      <c r="W51" s="159"/>
    </row>
    <row r="52" spans="1:23" ht="13.5" customHeight="1" x14ac:dyDescent="0.3">
      <c r="A52" s="38">
        <v>39814</v>
      </c>
      <c r="B52" s="39">
        <v>477429290.63999999</v>
      </c>
      <c r="C52" s="40">
        <v>308168392.69</v>
      </c>
      <c r="D52" s="40">
        <v>51357253.210000001</v>
      </c>
      <c r="E52" s="41">
        <v>0</v>
      </c>
      <c r="F52" s="39"/>
      <c r="G52" s="40"/>
      <c r="H52" s="40"/>
      <c r="I52" s="163"/>
      <c r="J52" s="45"/>
      <c r="K52" s="40">
        <v>92440861</v>
      </c>
      <c r="L52" s="158"/>
      <c r="M52" s="159"/>
      <c r="N52" s="159"/>
      <c r="O52" s="159"/>
      <c r="P52" s="159"/>
      <c r="Q52" s="159"/>
      <c r="R52" s="159"/>
      <c r="S52" s="159"/>
      <c r="T52" s="159"/>
      <c r="U52" s="159"/>
      <c r="V52" s="159"/>
      <c r="W52" s="159"/>
    </row>
    <row r="53" spans="1:23" ht="13.5" customHeight="1" x14ac:dyDescent="0.3">
      <c r="A53" s="38">
        <v>39845</v>
      </c>
      <c r="B53" s="39">
        <v>480071224.02999997</v>
      </c>
      <c r="C53" s="40">
        <v>326330332.85000002</v>
      </c>
      <c r="D53" s="40">
        <v>21143217.739999998</v>
      </c>
      <c r="E53" s="41">
        <v>0</v>
      </c>
      <c r="F53" s="39"/>
      <c r="G53" s="40"/>
      <c r="H53" s="40"/>
      <c r="I53" s="163"/>
      <c r="J53" s="45"/>
      <c r="K53" s="40">
        <v>114653968.49000001</v>
      </c>
      <c r="L53" s="158"/>
      <c r="M53" s="159"/>
      <c r="N53" s="159"/>
      <c r="O53" s="159"/>
      <c r="P53" s="159"/>
      <c r="Q53" s="159"/>
      <c r="R53" s="159"/>
      <c r="S53" s="159"/>
      <c r="T53" s="159"/>
      <c r="U53" s="159"/>
      <c r="V53" s="159"/>
      <c r="W53" s="159"/>
    </row>
    <row r="54" spans="1:23" ht="13.5" customHeight="1" x14ac:dyDescent="0.3">
      <c r="A54" s="38">
        <v>39873</v>
      </c>
      <c r="B54" s="39">
        <v>563039583.01000011</v>
      </c>
      <c r="C54" s="40">
        <v>376986561.42000002</v>
      </c>
      <c r="D54" s="40">
        <v>18708486.620000005</v>
      </c>
      <c r="E54" s="41">
        <v>0</v>
      </c>
      <c r="F54" s="39">
        <v>108195930.09999998</v>
      </c>
      <c r="G54" s="40">
        <v>53301369.040000007</v>
      </c>
      <c r="H54" s="40">
        <v>8210458.0200000014</v>
      </c>
      <c r="I54" s="163"/>
      <c r="J54" s="45"/>
      <c r="K54" s="40">
        <v>145880460.93000004</v>
      </c>
      <c r="L54" s="158"/>
      <c r="M54" s="159"/>
      <c r="N54" s="159"/>
      <c r="O54" s="159"/>
      <c r="P54" s="159"/>
      <c r="Q54" s="159"/>
      <c r="R54" s="159"/>
      <c r="S54" s="159"/>
      <c r="T54" s="159"/>
      <c r="U54" s="159"/>
      <c r="V54" s="159"/>
      <c r="W54" s="159"/>
    </row>
    <row r="55" spans="1:23" ht="13.5" customHeight="1" x14ac:dyDescent="0.3">
      <c r="A55" s="38">
        <v>39904</v>
      </c>
      <c r="B55" s="39">
        <v>521610483.32999998</v>
      </c>
      <c r="C55" s="40">
        <v>354268553.14999998</v>
      </c>
      <c r="D55" s="40">
        <v>18052697.880000003</v>
      </c>
      <c r="E55" s="43">
        <v>77309683.203999996</v>
      </c>
      <c r="F55" s="39"/>
      <c r="G55" s="40"/>
      <c r="H55" s="40"/>
      <c r="I55" s="163"/>
      <c r="J55" s="45"/>
      <c r="K55" s="40">
        <v>136289173.63</v>
      </c>
      <c r="L55" s="158"/>
      <c r="M55" s="159"/>
      <c r="N55" s="159"/>
      <c r="O55" s="159"/>
      <c r="P55" s="159"/>
      <c r="Q55" s="159"/>
      <c r="R55" s="159"/>
      <c r="S55" s="159"/>
      <c r="T55" s="159"/>
      <c r="U55" s="159"/>
      <c r="V55" s="159"/>
      <c r="W55" s="159"/>
    </row>
    <row r="56" spans="1:23" ht="13.5" customHeight="1" x14ac:dyDescent="0.3">
      <c r="A56" s="38">
        <v>39934</v>
      </c>
      <c r="B56" s="39">
        <v>529653665.18000001</v>
      </c>
      <c r="C56" s="40">
        <v>341306503.81000006</v>
      </c>
      <c r="D56" s="40">
        <v>14726550.899999999</v>
      </c>
      <c r="E56" s="43">
        <v>92939535.008000001</v>
      </c>
      <c r="F56" s="39"/>
      <c r="G56" s="40"/>
      <c r="H56" s="40"/>
      <c r="I56" s="163"/>
      <c r="J56" s="45"/>
      <c r="K56" s="40">
        <v>113323646.28000003</v>
      </c>
      <c r="L56" s="158"/>
      <c r="M56" s="159"/>
      <c r="N56" s="159"/>
      <c r="O56" s="159"/>
      <c r="P56" s="159"/>
      <c r="Q56" s="159"/>
      <c r="R56" s="159"/>
      <c r="S56" s="159"/>
      <c r="T56" s="159"/>
      <c r="U56" s="159"/>
      <c r="V56" s="159"/>
      <c r="W56" s="159"/>
    </row>
    <row r="57" spans="1:23" ht="13.5" customHeight="1" x14ac:dyDescent="0.3">
      <c r="A57" s="38">
        <v>39965</v>
      </c>
      <c r="B57" s="39">
        <v>560125496.43000007</v>
      </c>
      <c r="C57" s="40">
        <v>351000091.7100001</v>
      </c>
      <c r="D57" s="40">
        <v>13873932.700000003</v>
      </c>
      <c r="E57" s="43">
        <v>85168544.321999997</v>
      </c>
      <c r="F57" s="39">
        <v>135265572.05999997</v>
      </c>
      <c r="G57" s="40">
        <v>56803253.079999998</v>
      </c>
      <c r="H57" s="40">
        <v>8322865.4399999995</v>
      </c>
      <c r="I57" s="163"/>
      <c r="J57" s="45"/>
      <c r="K57" s="40">
        <v>144262709.55999994</v>
      </c>
      <c r="L57" s="158"/>
      <c r="M57" s="159"/>
      <c r="N57" s="159"/>
      <c r="O57" s="159"/>
      <c r="P57" s="159"/>
      <c r="Q57" s="159"/>
      <c r="R57" s="159"/>
      <c r="S57" s="159"/>
      <c r="T57" s="159"/>
      <c r="U57" s="159"/>
      <c r="V57" s="159"/>
      <c r="W57" s="159"/>
    </row>
    <row r="58" spans="1:23" ht="13.5" customHeight="1" x14ac:dyDescent="0.3">
      <c r="A58" s="38">
        <v>39995</v>
      </c>
      <c r="B58" s="39">
        <v>542600791.86999989</v>
      </c>
      <c r="C58" s="40">
        <v>349892904.4000001</v>
      </c>
      <c r="D58" s="40">
        <v>13375510.020000003</v>
      </c>
      <c r="E58" s="43">
        <v>90167773.555999994</v>
      </c>
      <c r="F58" s="39"/>
      <c r="G58" s="40"/>
      <c r="H58" s="40"/>
      <c r="I58" s="163"/>
      <c r="J58" s="45"/>
      <c r="K58" s="40">
        <v>123979545.61000001</v>
      </c>
      <c r="L58" s="158"/>
      <c r="M58" s="159"/>
      <c r="N58" s="159"/>
      <c r="O58" s="159"/>
      <c r="P58" s="159"/>
      <c r="Q58" s="159"/>
      <c r="R58" s="159"/>
      <c r="S58" s="159"/>
      <c r="T58" s="159"/>
      <c r="U58" s="159"/>
      <c r="V58" s="159"/>
      <c r="W58" s="159"/>
    </row>
    <row r="59" spans="1:23" ht="13.5" customHeight="1" x14ac:dyDescent="0.3">
      <c r="A59" s="38">
        <v>40026</v>
      </c>
      <c r="B59" s="39">
        <v>567427892.68999982</v>
      </c>
      <c r="C59" s="40">
        <v>368634185.06</v>
      </c>
      <c r="D59" s="40">
        <v>13900111.270000003</v>
      </c>
      <c r="E59" s="43">
        <v>56448193.327</v>
      </c>
      <c r="F59" s="39"/>
      <c r="G59" s="40"/>
      <c r="H59" s="40"/>
      <c r="I59" s="163"/>
      <c r="J59" s="45"/>
      <c r="K59" s="40">
        <v>116329965.54999995</v>
      </c>
      <c r="L59" s="158"/>
      <c r="M59" s="159"/>
      <c r="N59" s="159"/>
      <c r="O59" s="159"/>
      <c r="P59" s="159"/>
      <c r="Q59" s="159"/>
      <c r="R59" s="159"/>
      <c r="S59" s="159"/>
      <c r="T59" s="159"/>
      <c r="U59" s="159"/>
      <c r="V59" s="159"/>
      <c r="W59" s="159"/>
    </row>
    <row r="60" spans="1:23" ht="13.5" customHeight="1" x14ac:dyDescent="0.3">
      <c r="A60" s="38">
        <v>40057</v>
      </c>
      <c r="B60" s="39">
        <v>581249273.48000002</v>
      </c>
      <c r="C60" s="40">
        <v>405427622.28999996</v>
      </c>
      <c r="D60" s="40">
        <v>15180946.649999997</v>
      </c>
      <c r="E60" s="43">
        <v>53323502.528999999</v>
      </c>
      <c r="F60" s="39">
        <v>140007736.43000001</v>
      </c>
      <c r="G60" s="40">
        <v>50444915.929999992</v>
      </c>
      <c r="H60" s="40">
        <v>7866140.6600000001</v>
      </c>
      <c r="I60" s="163"/>
      <c r="J60" s="45"/>
      <c r="K60" s="40">
        <v>152082962.81999996</v>
      </c>
      <c r="L60" s="158"/>
      <c r="M60" s="159"/>
      <c r="N60" s="159"/>
      <c r="O60" s="159"/>
      <c r="P60" s="159"/>
      <c r="Q60" s="159"/>
      <c r="R60" s="159"/>
      <c r="S60" s="159"/>
      <c r="T60" s="159"/>
      <c r="U60" s="159"/>
      <c r="V60" s="159"/>
      <c r="W60" s="159"/>
    </row>
    <row r="61" spans="1:23" ht="13.5" customHeight="1" x14ac:dyDescent="0.3">
      <c r="A61" s="38">
        <v>40087</v>
      </c>
      <c r="B61" s="39">
        <v>605481843.05000007</v>
      </c>
      <c r="C61" s="40">
        <v>412064503.31999987</v>
      </c>
      <c r="D61" s="40">
        <v>16100224.93</v>
      </c>
      <c r="E61" s="43">
        <v>93120533.672999993</v>
      </c>
      <c r="F61" s="39"/>
      <c r="G61" s="40"/>
      <c r="H61" s="40"/>
      <c r="I61" s="163"/>
      <c r="J61" s="45"/>
      <c r="K61" s="40">
        <v>142316435.12000012</v>
      </c>
      <c r="L61" s="158"/>
      <c r="M61" s="159"/>
      <c r="N61" s="159"/>
      <c r="O61" s="159"/>
      <c r="P61" s="159"/>
      <c r="Q61" s="159"/>
      <c r="R61" s="159"/>
      <c r="S61" s="159"/>
      <c r="T61" s="159"/>
      <c r="U61" s="159"/>
      <c r="V61" s="159"/>
      <c r="W61" s="159"/>
    </row>
    <row r="62" spans="1:23" ht="13.5" customHeight="1" x14ac:dyDescent="0.3">
      <c r="A62" s="38">
        <v>40118</v>
      </c>
      <c r="B62" s="39">
        <v>583930368.64999998</v>
      </c>
      <c r="C62" s="40">
        <v>442407956.88999999</v>
      </c>
      <c r="D62" s="40">
        <v>15513079.210000003</v>
      </c>
      <c r="E62" s="43">
        <v>103474097.8</v>
      </c>
      <c r="F62" s="39"/>
      <c r="G62" s="40"/>
      <c r="H62" s="40"/>
      <c r="I62" s="163"/>
      <c r="J62" s="45"/>
      <c r="K62" s="40">
        <v>160437012.27000001</v>
      </c>
      <c r="L62" s="158"/>
      <c r="M62" s="159"/>
      <c r="N62" s="159"/>
      <c r="O62" s="159"/>
      <c r="P62" s="159"/>
      <c r="Q62" s="159"/>
      <c r="R62" s="159"/>
      <c r="S62" s="159"/>
      <c r="T62" s="159"/>
      <c r="U62" s="159"/>
      <c r="V62" s="159"/>
      <c r="W62" s="159"/>
    </row>
    <row r="63" spans="1:23" ht="13.5" customHeight="1" x14ac:dyDescent="0.3">
      <c r="A63" s="46">
        <v>40148</v>
      </c>
      <c r="B63" s="47">
        <v>676376561.92999971</v>
      </c>
      <c r="C63" s="48">
        <v>526357842.90999997</v>
      </c>
      <c r="D63" s="48">
        <v>17370086.440000001</v>
      </c>
      <c r="E63" s="50">
        <v>166517192.65000001</v>
      </c>
      <c r="F63" s="47">
        <v>171598960.23000002</v>
      </c>
      <c r="G63" s="48">
        <v>70943479.400000006</v>
      </c>
      <c r="H63" s="50">
        <v>7898344</v>
      </c>
      <c r="I63" s="164"/>
      <c r="J63" s="165"/>
      <c r="K63" s="48">
        <v>168795565.72000003</v>
      </c>
      <c r="L63" s="166"/>
      <c r="M63" s="159"/>
      <c r="N63" s="159"/>
      <c r="O63" s="159"/>
      <c r="P63" s="159"/>
      <c r="Q63" s="159"/>
      <c r="R63" s="159"/>
      <c r="S63" s="159"/>
      <c r="T63" s="159"/>
      <c r="U63" s="159"/>
      <c r="V63" s="159"/>
      <c r="W63" s="159"/>
    </row>
    <row r="64" spans="1:23" ht="13.5" customHeight="1" x14ac:dyDescent="0.3">
      <c r="A64" s="38">
        <v>40179</v>
      </c>
      <c r="B64" s="39">
        <v>472794518.63999993</v>
      </c>
      <c r="C64" s="40">
        <v>337326357.16999996</v>
      </c>
      <c r="D64" s="40">
        <v>47906961.169999994</v>
      </c>
      <c r="E64" s="43">
        <v>69418887.150000006</v>
      </c>
      <c r="F64" s="39"/>
      <c r="G64" s="40"/>
      <c r="H64" s="40"/>
      <c r="I64" s="39">
        <f>B63+F63</f>
        <v>847975522.15999973</v>
      </c>
      <c r="J64" s="40">
        <f t="shared" ref="J64:J127" si="0">C61-E61-D62+G59-H62+E62</f>
        <v>406904988.23699993</v>
      </c>
      <c r="K64" s="40">
        <v>106554694.42</v>
      </c>
      <c r="L64" s="43">
        <f t="shared" ref="L64:L127" si="1">I64-J64+K64</f>
        <v>547625228.34299982</v>
      </c>
      <c r="M64" s="159"/>
      <c r="N64" s="159"/>
      <c r="O64" s="159"/>
      <c r="P64" s="159"/>
      <c r="Q64" s="159"/>
      <c r="R64" s="159"/>
      <c r="S64" s="159"/>
      <c r="T64" s="159"/>
      <c r="U64" s="159"/>
      <c r="V64" s="159"/>
      <c r="W64" s="159"/>
    </row>
    <row r="65" spans="1:23" ht="13.5" customHeight="1" x14ac:dyDescent="0.3">
      <c r="A65" s="38">
        <v>40210</v>
      </c>
      <c r="B65" s="39">
        <v>486255011.38000005</v>
      </c>
      <c r="C65" s="40">
        <v>356797623.78000003</v>
      </c>
      <c r="D65" s="40">
        <v>12124571.51</v>
      </c>
      <c r="E65" s="43">
        <v>87305878.400000006</v>
      </c>
      <c r="F65" s="39"/>
      <c r="G65" s="40"/>
      <c r="H65" s="40"/>
      <c r="I65" s="39">
        <f t="shared" ref="I65:I128" si="2">B64+F64</f>
        <v>472794518.63999993</v>
      </c>
      <c r="J65" s="40">
        <f t="shared" si="0"/>
        <v>530627537.23000002</v>
      </c>
      <c r="K65" s="40">
        <v>150757901.19</v>
      </c>
      <c r="L65" s="43">
        <f t="shared" si="1"/>
        <v>92924882.599999905</v>
      </c>
      <c r="M65" s="159"/>
      <c r="N65" s="159"/>
      <c r="O65" s="159"/>
      <c r="P65" s="159"/>
      <c r="Q65" s="159"/>
      <c r="R65" s="159"/>
      <c r="S65" s="159"/>
      <c r="T65" s="159"/>
      <c r="U65" s="159"/>
      <c r="V65" s="159"/>
      <c r="W65" s="159"/>
    </row>
    <row r="66" spans="1:23" ht="13.5" customHeight="1" x14ac:dyDescent="0.3">
      <c r="A66" s="38">
        <v>40238</v>
      </c>
      <c r="B66" s="39">
        <v>572563686.80000019</v>
      </c>
      <c r="C66" s="40">
        <v>388991973.63999999</v>
      </c>
      <c r="D66" s="40">
        <v>18007454.609999999</v>
      </c>
      <c r="E66" s="43">
        <v>107902538.8</v>
      </c>
      <c r="F66" s="39">
        <v>113756216.11</v>
      </c>
      <c r="G66" s="40">
        <v>45151735.25999999</v>
      </c>
      <c r="H66" s="40">
        <v>7164876.4999999991</v>
      </c>
      <c r="I66" s="39">
        <f t="shared" si="2"/>
        <v>486255011.38000005</v>
      </c>
      <c r="J66" s="40">
        <f t="shared" si="0"/>
        <v>381352576.24000001</v>
      </c>
      <c r="K66" s="40">
        <v>154675801.94</v>
      </c>
      <c r="L66" s="43">
        <f t="shared" si="1"/>
        <v>259578237.08000004</v>
      </c>
      <c r="M66" s="159"/>
      <c r="N66" s="159"/>
      <c r="O66" s="159"/>
      <c r="P66" s="159"/>
      <c r="Q66" s="159"/>
      <c r="R66" s="159"/>
      <c r="S66" s="159"/>
      <c r="T66" s="159"/>
      <c r="U66" s="159"/>
      <c r="V66" s="159"/>
      <c r="W66" s="159"/>
    </row>
    <row r="67" spans="1:23" ht="13.5" customHeight="1" x14ac:dyDescent="0.3">
      <c r="A67" s="38">
        <v>40269</v>
      </c>
      <c r="B67" s="39">
        <v>530905743.78000003</v>
      </c>
      <c r="C67" s="40">
        <v>397133606.55000001</v>
      </c>
      <c r="D67" s="40">
        <v>14202455.560000001</v>
      </c>
      <c r="E67" s="43">
        <v>116014143.45</v>
      </c>
      <c r="F67" s="39"/>
      <c r="G67" s="40"/>
      <c r="H67" s="40"/>
      <c r="I67" s="39">
        <f t="shared" si="2"/>
        <v>686319902.91000021</v>
      </c>
      <c r="J67" s="40">
        <f t="shared" si="0"/>
        <v>343088776.90999997</v>
      </c>
      <c r="K67" s="40">
        <v>174575448.16</v>
      </c>
      <c r="L67" s="43">
        <f t="shared" si="1"/>
        <v>517806574.16000021</v>
      </c>
      <c r="M67" s="159"/>
      <c r="N67" s="159"/>
      <c r="O67" s="159"/>
      <c r="P67" s="159"/>
      <c r="Q67" s="159"/>
      <c r="R67" s="159"/>
      <c r="S67" s="159"/>
      <c r="T67" s="159"/>
      <c r="U67" s="159"/>
      <c r="V67" s="159"/>
      <c r="W67" s="159"/>
    </row>
    <row r="68" spans="1:23" ht="13.5" customHeight="1" x14ac:dyDescent="0.3">
      <c r="A68" s="38">
        <v>40299</v>
      </c>
      <c r="B68" s="39">
        <v>552499760.56000006</v>
      </c>
      <c r="C68" s="40">
        <v>422762917.9199999</v>
      </c>
      <c r="D68" s="40">
        <v>17123850.059999999</v>
      </c>
      <c r="E68" s="43">
        <v>117934007.16</v>
      </c>
      <c r="F68" s="39"/>
      <c r="G68" s="40"/>
      <c r="H68" s="40"/>
      <c r="I68" s="39">
        <f t="shared" si="2"/>
        <v>530905743.78000003</v>
      </c>
      <c r="J68" s="40">
        <f t="shared" si="0"/>
        <v>423165432.46999997</v>
      </c>
      <c r="K68" s="40">
        <v>182263579.88</v>
      </c>
      <c r="L68" s="43">
        <f t="shared" si="1"/>
        <v>290003891.19000006</v>
      </c>
      <c r="M68" s="159"/>
      <c r="N68" s="159"/>
      <c r="O68" s="159"/>
      <c r="P68" s="159"/>
      <c r="Q68" s="159"/>
      <c r="R68" s="159"/>
      <c r="S68" s="159"/>
      <c r="T68" s="159"/>
      <c r="U68" s="159"/>
      <c r="V68" s="159"/>
      <c r="W68" s="159"/>
    </row>
    <row r="69" spans="1:23" ht="13.5" customHeight="1" x14ac:dyDescent="0.3">
      <c r="A69" s="38">
        <v>40330</v>
      </c>
      <c r="B69" s="39">
        <v>624093002.30999994</v>
      </c>
      <c r="C69" s="40">
        <v>444816407.33999991</v>
      </c>
      <c r="D69" s="40">
        <v>23068205.220000003</v>
      </c>
      <c r="E69" s="43">
        <v>136561410.12</v>
      </c>
      <c r="F69" s="39">
        <v>143029458.56</v>
      </c>
      <c r="G69" s="40">
        <v>57305289.409999989</v>
      </c>
      <c r="H69" s="40">
        <v>7229146.9500000011</v>
      </c>
      <c r="I69" s="39">
        <f t="shared" si="2"/>
        <v>552499760.56000006</v>
      </c>
      <c r="J69" s="40">
        <f t="shared" si="0"/>
        <v>382901122.72999996</v>
      </c>
      <c r="K69" s="40">
        <v>172680002.55000001</v>
      </c>
      <c r="L69" s="43">
        <f t="shared" si="1"/>
        <v>342278640.38000011</v>
      </c>
      <c r="M69" s="159"/>
      <c r="N69" s="159"/>
      <c r="O69" s="159"/>
      <c r="P69" s="159"/>
      <c r="Q69" s="159"/>
      <c r="R69" s="159"/>
      <c r="S69" s="159"/>
      <c r="T69" s="159"/>
      <c r="U69" s="159"/>
      <c r="V69" s="159"/>
      <c r="W69" s="159"/>
    </row>
    <row r="70" spans="1:23" ht="13.5" customHeight="1" x14ac:dyDescent="0.3">
      <c r="A70" s="38">
        <v>40360</v>
      </c>
      <c r="B70" s="39">
        <v>547607188.12999988</v>
      </c>
      <c r="C70" s="40">
        <v>467291280.11000007</v>
      </c>
      <c r="D70" s="40">
        <v>17818025.32</v>
      </c>
      <c r="E70" s="43">
        <v>128194519.7</v>
      </c>
      <c r="F70" s="39"/>
      <c r="G70" s="40"/>
      <c r="H70" s="40"/>
      <c r="I70" s="39">
        <f t="shared" si="2"/>
        <v>767122460.86999989</v>
      </c>
      <c r="J70" s="40">
        <f t="shared" si="0"/>
        <v>381929620.20000005</v>
      </c>
      <c r="K70" s="40">
        <v>219450480.08000001</v>
      </c>
      <c r="L70" s="43">
        <f t="shared" si="1"/>
        <v>604643320.74999988</v>
      </c>
      <c r="M70" s="159"/>
      <c r="N70" s="159"/>
      <c r="O70" s="159"/>
      <c r="P70" s="159"/>
      <c r="Q70" s="159"/>
      <c r="R70" s="159"/>
      <c r="S70" s="159"/>
      <c r="T70" s="159"/>
      <c r="U70" s="159"/>
      <c r="V70" s="159"/>
      <c r="W70" s="159"/>
    </row>
    <row r="71" spans="1:23" ht="13.5" customHeight="1" x14ac:dyDescent="0.3">
      <c r="A71" s="38">
        <v>40391</v>
      </c>
      <c r="B71" s="39">
        <v>552395664.3599999</v>
      </c>
      <c r="C71" s="40">
        <v>414155902.86999995</v>
      </c>
      <c r="D71" s="40">
        <v>16024010.130000001</v>
      </c>
      <c r="E71" s="43">
        <v>119311764.93000001</v>
      </c>
      <c r="F71" s="39"/>
      <c r="G71" s="40"/>
      <c r="H71" s="40"/>
      <c r="I71" s="39">
        <f t="shared" si="2"/>
        <v>547607188.12999988</v>
      </c>
      <c r="J71" s="40">
        <f t="shared" si="0"/>
        <v>456244703.96999985</v>
      </c>
      <c r="K71" s="40">
        <v>181217083.35999998</v>
      </c>
      <c r="L71" s="43">
        <f t="shared" si="1"/>
        <v>272579567.51999998</v>
      </c>
      <c r="M71" s="159"/>
      <c r="N71" s="159"/>
      <c r="O71" s="159"/>
      <c r="P71" s="159"/>
      <c r="Q71" s="159"/>
      <c r="R71" s="159"/>
      <c r="S71" s="159"/>
      <c r="T71" s="159"/>
      <c r="U71" s="159"/>
      <c r="V71" s="159"/>
      <c r="W71" s="159"/>
    </row>
    <row r="72" spans="1:23" ht="13.5" customHeight="1" x14ac:dyDescent="0.3">
      <c r="A72" s="38">
        <v>40422</v>
      </c>
      <c r="B72" s="39">
        <v>591514378.54999995</v>
      </c>
      <c r="C72" s="40">
        <v>470721225.08999991</v>
      </c>
      <c r="D72" s="40">
        <v>16572696.940000001</v>
      </c>
      <c r="E72" s="43">
        <v>131878421.65000001</v>
      </c>
      <c r="F72" s="39">
        <v>149175078</v>
      </c>
      <c r="G72" s="40">
        <v>56991325.910000004</v>
      </c>
      <c r="H72" s="40">
        <v>8063745.8600000003</v>
      </c>
      <c r="I72" s="39">
        <f t="shared" si="2"/>
        <v>552395664.3599999</v>
      </c>
      <c r="J72" s="40">
        <f t="shared" si="0"/>
        <v>418631491.5999999</v>
      </c>
      <c r="K72" s="40">
        <v>211939379.09</v>
      </c>
      <c r="L72" s="43">
        <f t="shared" si="1"/>
        <v>345703551.85000002</v>
      </c>
      <c r="M72" s="159"/>
      <c r="N72" s="159"/>
      <c r="O72" s="159"/>
      <c r="P72" s="159"/>
      <c r="Q72" s="159"/>
      <c r="R72" s="159"/>
      <c r="S72" s="159"/>
      <c r="T72" s="159"/>
      <c r="U72" s="159"/>
      <c r="V72" s="159"/>
      <c r="W72" s="159"/>
    </row>
    <row r="73" spans="1:23" ht="13.5" customHeight="1" x14ac:dyDescent="0.3">
      <c r="A73" s="38">
        <v>40452</v>
      </c>
      <c r="B73" s="39">
        <v>599284908.95999992</v>
      </c>
      <c r="C73" s="40">
        <v>500340292.98000008</v>
      </c>
      <c r="D73" s="40">
        <v>18349479.559999999</v>
      </c>
      <c r="E73" s="43">
        <v>130311892.58</v>
      </c>
      <c r="F73" s="39"/>
      <c r="G73" s="40"/>
      <c r="H73" s="40"/>
      <c r="I73" s="39">
        <f t="shared" si="2"/>
        <v>740689456.54999995</v>
      </c>
      <c r="J73" s="40">
        <f t="shared" si="0"/>
        <v>442384515.2100001</v>
      </c>
      <c r="K73" s="40">
        <v>199309785.56999999</v>
      </c>
      <c r="L73" s="43">
        <f t="shared" si="1"/>
        <v>497614726.90999985</v>
      </c>
      <c r="M73" s="159"/>
      <c r="N73" s="159"/>
      <c r="O73" s="159"/>
      <c r="P73" s="159"/>
      <c r="Q73" s="159"/>
      <c r="R73" s="159"/>
      <c r="S73" s="159"/>
      <c r="T73" s="159"/>
      <c r="U73" s="159"/>
      <c r="V73" s="159"/>
      <c r="W73" s="159"/>
    </row>
    <row r="74" spans="1:23" ht="13.5" customHeight="1" x14ac:dyDescent="0.3">
      <c r="A74" s="38">
        <v>40483</v>
      </c>
      <c r="B74" s="39">
        <v>632007739.52999997</v>
      </c>
      <c r="C74" s="40">
        <v>532484740.21000004</v>
      </c>
      <c r="D74" s="40">
        <v>22306289.510000002</v>
      </c>
      <c r="E74" s="43">
        <v>145873723.78999999</v>
      </c>
      <c r="F74" s="39"/>
      <c r="G74" s="40"/>
      <c r="H74" s="40"/>
      <c r="I74" s="39">
        <f t="shared" si="2"/>
        <v>599284908.95999992</v>
      </c>
      <c r="J74" s="40">
        <f t="shared" si="0"/>
        <v>459391406.19999993</v>
      </c>
      <c r="K74" s="40">
        <v>228692817.14999998</v>
      </c>
      <c r="L74" s="43">
        <f t="shared" si="1"/>
        <v>368586319.90999997</v>
      </c>
      <c r="M74" s="159"/>
      <c r="N74" s="159"/>
      <c r="O74" s="159"/>
      <c r="P74" s="159"/>
      <c r="Q74" s="159"/>
      <c r="R74" s="159"/>
      <c r="S74" s="159"/>
      <c r="T74" s="159"/>
      <c r="U74" s="159"/>
      <c r="V74" s="159"/>
      <c r="W74" s="159"/>
    </row>
    <row r="75" spans="1:23" ht="13.5" customHeight="1" x14ac:dyDescent="0.3">
      <c r="A75" s="46">
        <v>40513</v>
      </c>
      <c r="B75" s="47">
        <v>657554262.01999986</v>
      </c>
      <c r="C75" s="48">
        <v>629778416.38999999</v>
      </c>
      <c r="D75" s="48">
        <v>24587523.890000001</v>
      </c>
      <c r="E75" s="50">
        <v>145439588.56999999</v>
      </c>
      <c r="F75" s="47">
        <v>181385531.62999997</v>
      </c>
      <c r="G75" s="48">
        <v>75203444.569999978</v>
      </c>
      <c r="H75" s="50">
        <v>8076306.9299999997</v>
      </c>
      <c r="I75" s="47">
        <f t="shared" si="2"/>
        <v>632007739.52999997</v>
      </c>
      <c r="J75" s="48">
        <f t="shared" si="0"/>
        <v>450805216.45999992</v>
      </c>
      <c r="K75" s="48">
        <v>205765292.87</v>
      </c>
      <c r="L75" s="50">
        <f t="shared" si="1"/>
        <v>386967815.94000006</v>
      </c>
      <c r="M75" s="159"/>
      <c r="N75" s="159"/>
      <c r="O75" s="159"/>
      <c r="P75" s="159"/>
      <c r="Q75" s="159"/>
      <c r="R75" s="159"/>
      <c r="S75" s="159"/>
      <c r="T75" s="159"/>
      <c r="U75" s="159"/>
      <c r="V75" s="159"/>
      <c r="W75" s="159"/>
    </row>
    <row r="76" spans="1:23" ht="13.5" customHeight="1" x14ac:dyDescent="0.3">
      <c r="A76" s="38">
        <v>40544</v>
      </c>
      <c r="B76" s="39">
        <v>562271864.86000001</v>
      </c>
      <c r="C76" s="40">
        <v>403221767.88</v>
      </c>
      <c r="D76" s="40">
        <v>68829840.700000003</v>
      </c>
      <c r="E76" s="43">
        <v>94449482.459999993</v>
      </c>
      <c r="F76" s="39"/>
      <c r="G76" s="40"/>
      <c r="H76" s="40"/>
      <c r="I76" s="39">
        <f t="shared" si="2"/>
        <v>838939793.64999986</v>
      </c>
      <c r="J76" s="40">
        <f t="shared" si="0"/>
        <v>493595834.68000007</v>
      </c>
      <c r="K76" s="40">
        <v>158009645.63000003</v>
      </c>
      <c r="L76" s="43">
        <f t="shared" si="1"/>
        <v>503353604.59999979</v>
      </c>
      <c r="M76" s="159"/>
      <c r="N76" s="159"/>
      <c r="O76" s="159"/>
      <c r="P76" s="159"/>
      <c r="Q76" s="159"/>
      <c r="R76" s="159"/>
      <c r="S76" s="159"/>
      <c r="T76" s="159"/>
      <c r="U76" s="159"/>
      <c r="V76" s="159"/>
      <c r="W76" s="159"/>
    </row>
    <row r="77" spans="1:23" ht="13.5" customHeight="1" x14ac:dyDescent="0.3">
      <c r="A77" s="38">
        <v>40575</v>
      </c>
      <c r="B77" s="39">
        <v>540403931.27999997</v>
      </c>
      <c r="C77" s="40">
        <v>446309424.79000002</v>
      </c>
      <c r="D77" s="40">
        <v>14068751.26</v>
      </c>
      <c r="E77" s="43">
        <v>91292622.859999999</v>
      </c>
      <c r="F77" s="39"/>
      <c r="G77" s="40"/>
      <c r="H77" s="40"/>
      <c r="I77" s="39">
        <f t="shared" si="2"/>
        <v>562271864.86000001</v>
      </c>
      <c r="J77" s="40">
        <f t="shared" si="0"/>
        <v>556378100.08000016</v>
      </c>
      <c r="K77" s="40">
        <v>193410018.5</v>
      </c>
      <c r="L77" s="43">
        <f t="shared" si="1"/>
        <v>199303783.27999985</v>
      </c>
      <c r="M77" s="159"/>
      <c r="N77" s="159"/>
      <c r="O77" s="159"/>
      <c r="P77" s="159"/>
      <c r="Q77" s="159"/>
      <c r="R77" s="159"/>
      <c r="S77" s="159"/>
      <c r="T77" s="159"/>
      <c r="U77" s="159"/>
      <c r="V77" s="159"/>
      <c r="W77" s="159"/>
    </row>
    <row r="78" spans="1:23" ht="13.5" customHeight="1" x14ac:dyDescent="0.3">
      <c r="A78" s="38">
        <v>40603</v>
      </c>
      <c r="B78" s="39">
        <v>635850494.15999997</v>
      </c>
      <c r="C78" s="40">
        <v>499339500.31999999</v>
      </c>
      <c r="D78" s="40">
        <v>19028827.16</v>
      </c>
      <c r="E78" s="43">
        <v>104067644.45999999</v>
      </c>
      <c r="F78" s="39">
        <v>118129083.04000001</v>
      </c>
      <c r="G78" s="40">
        <v>53486316.289999999</v>
      </c>
      <c r="H78" s="40">
        <v>8536565.4199999999</v>
      </c>
      <c r="I78" s="39">
        <f t="shared" si="2"/>
        <v>540403931.27999997</v>
      </c>
      <c r="J78" s="40">
        <f t="shared" si="0"/>
        <v>509958469.57999998</v>
      </c>
      <c r="K78" s="40">
        <v>206574166.44000006</v>
      </c>
      <c r="L78" s="43">
        <f t="shared" si="1"/>
        <v>237019628.14000005</v>
      </c>
      <c r="M78" s="159"/>
      <c r="N78" s="159"/>
      <c r="O78" s="159"/>
      <c r="P78" s="159"/>
      <c r="Q78" s="159"/>
      <c r="R78" s="159"/>
      <c r="S78" s="159"/>
      <c r="T78" s="159"/>
      <c r="U78" s="159"/>
      <c r="V78" s="159"/>
      <c r="W78" s="159"/>
    </row>
    <row r="79" spans="1:23" ht="13.5" customHeight="1" x14ac:dyDescent="0.3">
      <c r="A79" s="38">
        <v>40634</v>
      </c>
      <c r="B79" s="39">
        <v>582220337.28999996</v>
      </c>
      <c r="C79" s="40">
        <v>497218404.11000001</v>
      </c>
      <c r="D79" s="40">
        <v>18673692.670000002</v>
      </c>
      <c r="E79" s="43">
        <v>105571860.56999999</v>
      </c>
      <c r="F79" s="39"/>
      <c r="G79" s="40"/>
      <c r="H79" s="40"/>
      <c r="I79" s="39">
        <f t="shared" si="2"/>
        <v>753979577.19999993</v>
      </c>
      <c r="J79" s="40">
        <f t="shared" si="0"/>
        <v>385996157.02000004</v>
      </c>
      <c r="K79" s="40">
        <v>219413228.30999994</v>
      </c>
      <c r="L79" s="43">
        <f t="shared" si="1"/>
        <v>587396648.48999977</v>
      </c>
      <c r="M79" s="159"/>
      <c r="N79" s="159"/>
      <c r="O79" s="159"/>
      <c r="P79" s="159"/>
      <c r="Q79" s="159"/>
      <c r="R79" s="159"/>
      <c r="S79" s="159"/>
      <c r="T79" s="159"/>
      <c r="U79" s="159"/>
      <c r="V79" s="159"/>
      <c r="W79" s="159"/>
    </row>
    <row r="80" spans="1:23" ht="13.5" customHeight="1" x14ac:dyDescent="0.3">
      <c r="A80" s="38">
        <v>40664</v>
      </c>
      <c r="B80" s="39">
        <v>630327831.77999997</v>
      </c>
      <c r="C80" s="40">
        <v>531485635.00999999</v>
      </c>
      <c r="D80" s="40">
        <v>16138492.84</v>
      </c>
      <c r="E80" s="43">
        <v>104977960.65000001</v>
      </c>
      <c r="F80" s="39"/>
      <c r="G80" s="40"/>
      <c r="H80" s="40"/>
      <c r="I80" s="39">
        <f t="shared" si="2"/>
        <v>582220337.28999996</v>
      </c>
      <c r="J80" s="40">
        <f t="shared" si="0"/>
        <v>506722498.37999994</v>
      </c>
      <c r="K80" s="40">
        <v>228922230.27999997</v>
      </c>
      <c r="L80" s="43">
        <f t="shared" si="1"/>
        <v>304420069.19</v>
      </c>
      <c r="M80" s="159"/>
      <c r="N80" s="159"/>
      <c r="O80" s="159"/>
      <c r="P80" s="159"/>
      <c r="Q80" s="159"/>
      <c r="R80" s="159"/>
      <c r="S80" s="159"/>
      <c r="T80" s="159"/>
      <c r="U80" s="159"/>
      <c r="V80" s="159"/>
      <c r="W80" s="159"/>
    </row>
    <row r="81" spans="1:23" ht="13.5" customHeight="1" x14ac:dyDescent="0.3">
      <c r="A81" s="38">
        <v>40695</v>
      </c>
      <c r="B81" s="39">
        <v>632178363.80999994</v>
      </c>
      <c r="C81" s="40">
        <v>516562014.72000003</v>
      </c>
      <c r="D81" s="40">
        <v>18062825.440000001</v>
      </c>
      <c r="E81" s="43">
        <v>56256341.920000002</v>
      </c>
      <c r="F81" s="39">
        <v>148261792.56</v>
      </c>
      <c r="G81" s="40">
        <v>61342648.340000004</v>
      </c>
      <c r="H81" s="40">
        <v>8006914.9500000002</v>
      </c>
      <c r="I81" s="39">
        <f t="shared" si="2"/>
        <v>630327831.77999997</v>
      </c>
      <c r="J81" s="40">
        <f t="shared" si="0"/>
        <v>482170023.75999999</v>
      </c>
      <c r="K81" s="40">
        <v>224605712.94999993</v>
      </c>
      <c r="L81" s="43">
        <f t="shared" si="1"/>
        <v>372763520.96999991</v>
      </c>
      <c r="M81" s="159"/>
      <c r="N81" s="159"/>
      <c r="O81" s="159"/>
      <c r="P81" s="159"/>
      <c r="Q81" s="159"/>
      <c r="R81" s="159"/>
      <c r="S81" s="159"/>
      <c r="T81" s="159"/>
      <c r="U81" s="159"/>
      <c r="V81" s="159"/>
      <c r="W81" s="159"/>
    </row>
    <row r="82" spans="1:23" ht="13.5" customHeight="1" x14ac:dyDescent="0.3">
      <c r="A82" s="38">
        <v>40725</v>
      </c>
      <c r="B82" s="39">
        <v>559694456.47000003</v>
      </c>
      <c r="C82" s="40">
        <v>478561142.86000001</v>
      </c>
      <c r="D82" s="40">
        <v>24369091.640000001</v>
      </c>
      <c r="E82" s="43">
        <v>59589944.619999997</v>
      </c>
      <c r="F82" s="39"/>
      <c r="G82" s="40"/>
      <c r="H82" s="40"/>
      <c r="I82" s="39">
        <f t="shared" si="2"/>
        <v>780440156.36999989</v>
      </c>
      <c r="J82" s="40">
        <f t="shared" si="0"/>
        <v>480486011.35000002</v>
      </c>
      <c r="K82" s="40">
        <v>200290275.2900002</v>
      </c>
      <c r="L82" s="43">
        <f t="shared" si="1"/>
        <v>500244420.31000006</v>
      </c>
      <c r="M82" s="159"/>
      <c r="N82" s="159"/>
      <c r="O82" s="159"/>
      <c r="P82" s="159"/>
      <c r="Q82" s="159"/>
      <c r="R82" s="159"/>
      <c r="S82" s="159"/>
      <c r="T82" s="159"/>
      <c r="U82" s="159"/>
      <c r="V82" s="159"/>
      <c r="W82" s="159"/>
    </row>
    <row r="83" spans="1:23" ht="13.5" customHeight="1" x14ac:dyDescent="0.3">
      <c r="A83" s="38">
        <v>40756</v>
      </c>
      <c r="B83" s="39">
        <v>634135727.46000004</v>
      </c>
      <c r="C83" s="40">
        <v>467950726.22000003</v>
      </c>
      <c r="D83" s="40">
        <v>23253029.879999999</v>
      </c>
      <c r="E83" s="43">
        <v>77923853.329999998</v>
      </c>
      <c r="F83" s="39"/>
      <c r="G83" s="40"/>
      <c r="H83" s="40"/>
      <c r="I83" s="39">
        <f t="shared" si="2"/>
        <v>559694456.47000003</v>
      </c>
      <c r="J83" s="40">
        <f t="shared" si="0"/>
        <v>510180592.18000007</v>
      </c>
      <c r="K83" s="40">
        <v>185510666.93999985</v>
      </c>
      <c r="L83" s="43">
        <f t="shared" si="1"/>
        <v>235024531.22999981</v>
      </c>
      <c r="M83" s="159"/>
      <c r="N83" s="159"/>
      <c r="O83" s="159"/>
      <c r="P83" s="159"/>
      <c r="Q83" s="159"/>
      <c r="R83" s="159"/>
      <c r="S83" s="159"/>
      <c r="T83" s="159"/>
      <c r="U83" s="159"/>
      <c r="V83" s="159"/>
      <c r="W83" s="159"/>
    </row>
    <row r="84" spans="1:23" ht="13.5" customHeight="1" x14ac:dyDescent="0.3">
      <c r="A84" s="38">
        <v>40787</v>
      </c>
      <c r="B84" s="39">
        <v>636925875.79999995</v>
      </c>
      <c r="C84" s="40">
        <v>525482442.62</v>
      </c>
      <c r="D84" s="40">
        <v>16306542.07</v>
      </c>
      <c r="E84" s="43">
        <v>76069625.040000007</v>
      </c>
      <c r="F84" s="39">
        <v>149103209.77000001</v>
      </c>
      <c r="G84" s="40">
        <v>56230179.869999997</v>
      </c>
      <c r="H84" s="40">
        <v>9592241.4600000009</v>
      </c>
      <c r="I84" s="39">
        <f t="shared" si="2"/>
        <v>634135727.46000004</v>
      </c>
      <c r="J84" s="40">
        <f t="shared" si="0"/>
        <v>495526525.78000003</v>
      </c>
      <c r="K84" s="40">
        <v>211640345.52999997</v>
      </c>
      <c r="L84" s="43">
        <f t="shared" si="1"/>
        <v>350249547.20999998</v>
      </c>
      <c r="M84" s="159"/>
      <c r="N84" s="159"/>
      <c r="O84" s="159"/>
      <c r="P84" s="159"/>
      <c r="Q84" s="159"/>
      <c r="R84" s="159"/>
      <c r="S84" s="159"/>
      <c r="T84" s="159"/>
      <c r="U84" s="159"/>
      <c r="V84" s="159"/>
      <c r="W84" s="159"/>
    </row>
    <row r="85" spans="1:23" ht="13.5" customHeight="1" x14ac:dyDescent="0.3">
      <c r="A85" s="38">
        <v>40817</v>
      </c>
      <c r="B85" s="39">
        <v>677397741.72000003</v>
      </c>
      <c r="C85" s="40">
        <v>534559936.19999999</v>
      </c>
      <c r="D85" s="40">
        <v>28787646.289999999</v>
      </c>
      <c r="E85" s="43">
        <v>70825501.810000002</v>
      </c>
      <c r="F85" s="39"/>
      <c r="G85" s="40"/>
      <c r="H85" s="40"/>
      <c r="I85" s="39">
        <f t="shared" si="2"/>
        <v>786029085.56999993</v>
      </c>
      <c r="J85" s="40">
        <f t="shared" si="0"/>
        <v>473642021.69</v>
      </c>
      <c r="K85" s="40">
        <v>232729596.15000013</v>
      </c>
      <c r="L85" s="43">
        <f t="shared" si="1"/>
        <v>545116660.03000009</v>
      </c>
      <c r="M85" s="159"/>
      <c r="N85" s="159"/>
      <c r="O85" s="159"/>
      <c r="P85" s="159"/>
      <c r="Q85" s="159"/>
      <c r="R85" s="159"/>
      <c r="S85" s="159"/>
      <c r="T85" s="159"/>
      <c r="U85" s="159"/>
      <c r="V85" s="159"/>
      <c r="W85" s="159"/>
    </row>
    <row r="86" spans="1:23" ht="13.5" customHeight="1" x14ac:dyDescent="0.3">
      <c r="A86" s="38">
        <v>40848</v>
      </c>
      <c r="B86" s="39">
        <v>795740142.48000002</v>
      </c>
      <c r="C86" s="40">
        <v>587156929.04999995</v>
      </c>
      <c r="D86" s="40">
        <v>19029625.649999999</v>
      </c>
      <c r="E86" s="43">
        <v>63090923.289999999</v>
      </c>
      <c r="F86" s="39"/>
      <c r="G86" s="40"/>
      <c r="H86" s="40"/>
      <c r="I86" s="39">
        <f t="shared" si="2"/>
        <v>677397741.72000003</v>
      </c>
      <c r="J86" s="40">
        <f t="shared" si="0"/>
        <v>501540362.74000013</v>
      </c>
      <c r="K86" s="40">
        <v>246066927.72999999</v>
      </c>
      <c r="L86" s="43">
        <f t="shared" si="1"/>
        <v>421924306.70999992</v>
      </c>
      <c r="M86" s="159"/>
      <c r="N86" s="159"/>
      <c r="O86" s="159"/>
      <c r="P86" s="159"/>
      <c r="Q86" s="159"/>
      <c r="R86" s="159"/>
      <c r="S86" s="159"/>
      <c r="T86" s="159"/>
      <c r="U86" s="159"/>
      <c r="V86" s="159"/>
      <c r="W86" s="159"/>
    </row>
    <row r="87" spans="1:23" ht="13.5" customHeight="1" x14ac:dyDescent="0.3">
      <c r="A87" s="46">
        <v>40878</v>
      </c>
      <c r="B87" s="47">
        <v>683217099.82000005</v>
      </c>
      <c r="C87" s="48">
        <v>669417610.86000001</v>
      </c>
      <c r="D87" s="48">
        <v>30773701.780000001</v>
      </c>
      <c r="E87" s="50">
        <v>80948537.859999999</v>
      </c>
      <c r="F87" s="47">
        <v>176911584.06999999</v>
      </c>
      <c r="G87" s="48">
        <v>72893086.370000005</v>
      </c>
      <c r="H87" s="50">
        <v>8659543.0299999993</v>
      </c>
      <c r="I87" s="47">
        <f t="shared" si="2"/>
        <v>795740142.48000002</v>
      </c>
      <c r="J87" s="48">
        <f t="shared" si="0"/>
        <v>491450673.09999996</v>
      </c>
      <c r="K87" s="48">
        <v>246337415.94999981</v>
      </c>
      <c r="L87" s="50">
        <f t="shared" si="1"/>
        <v>550626885.32999992</v>
      </c>
      <c r="M87" s="159"/>
      <c r="N87" s="159"/>
      <c r="O87" s="159"/>
      <c r="P87" s="159"/>
      <c r="Q87" s="159"/>
      <c r="R87" s="159"/>
      <c r="S87" s="159"/>
      <c r="T87" s="159"/>
      <c r="U87" s="159"/>
      <c r="V87" s="159"/>
      <c r="W87" s="159"/>
    </row>
    <row r="88" spans="1:23" ht="13.5" customHeight="1" x14ac:dyDescent="0.3">
      <c r="A88" s="38">
        <v>40909</v>
      </c>
      <c r="B88" s="39">
        <v>547471978.76999998</v>
      </c>
      <c r="C88" s="40">
        <v>412164051.75</v>
      </c>
      <c r="D88" s="40">
        <v>51668711.950000003</v>
      </c>
      <c r="E88" s="43">
        <v>66340041.090000004</v>
      </c>
      <c r="F88" s="39"/>
      <c r="G88" s="40"/>
      <c r="H88" s="40"/>
      <c r="I88" s="39">
        <f t="shared" si="2"/>
        <v>860128683.8900001</v>
      </c>
      <c r="J88" s="40">
        <f t="shared" si="0"/>
        <v>507795732.03000003</v>
      </c>
      <c r="K88" s="40">
        <v>183612624.54000002</v>
      </c>
      <c r="L88" s="43">
        <f t="shared" si="1"/>
        <v>535945576.4000001</v>
      </c>
      <c r="M88" s="159"/>
      <c r="N88" s="159"/>
      <c r="O88" s="159"/>
      <c r="P88" s="159"/>
      <c r="Q88" s="159"/>
      <c r="R88" s="159"/>
      <c r="S88" s="159"/>
      <c r="T88" s="159"/>
      <c r="U88" s="159"/>
      <c r="V88" s="159"/>
      <c r="W88" s="159"/>
    </row>
    <row r="89" spans="1:23" ht="13.5" customHeight="1" x14ac:dyDescent="0.3">
      <c r="A89" s="38">
        <v>40940</v>
      </c>
      <c r="B89" s="39">
        <v>579201683.75999999</v>
      </c>
      <c r="C89" s="40">
        <v>482885955.24000001</v>
      </c>
      <c r="D89" s="40">
        <v>12271152.51</v>
      </c>
      <c r="E89" s="43">
        <v>65521362.329999998</v>
      </c>
      <c r="F89" s="39"/>
      <c r="G89" s="40"/>
      <c r="H89" s="40"/>
      <c r="I89" s="39">
        <f t="shared" si="2"/>
        <v>547471978.76999998</v>
      </c>
      <c r="J89" s="40">
        <f t="shared" si="0"/>
        <v>621811478.67999995</v>
      </c>
      <c r="K89" s="40">
        <v>201000720.47</v>
      </c>
      <c r="L89" s="43">
        <f t="shared" si="1"/>
        <v>126661220.56000003</v>
      </c>
      <c r="M89" s="159"/>
      <c r="N89" s="159"/>
      <c r="O89" s="159"/>
      <c r="P89" s="159"/>
      <c r="Q89" s="159"/>
      <c r="R89" s="159"/>
      <c r="S89" s="159"/>
      <c r="T89" s="159"/>
      <c r="U89" s="159"/>
      <c r="V89" s="159"/>
      <c r="W89" s="159"/>
    </row>
    <row r="90" spans="1:23" ht="13.5" customHeight="1" x14ac:dyDescent="0.3">
      <c r="A90" s="38">
        <v>40969</v>
      </c>
      <c r="B90" s="39">
        <v>644161061.66999996</v>
      </c>
      <c r="C90" s="40">
        <v>530887416.88999999</v>
      </c>
      <c r="D90" s="40">
        <v>18136240.75</v>
      </c>
      <c r="E90" s="43">
        <v>83746630.659999996</v>
      </c>
      <c r="F90" s="39">
        <v>120876181.42</v>
      </c>
      <c r="G90" s="40">
        <v>54347402.020000003</v>
      </c>
      <c r="H90" s="40">
        <v>9134477.6799999997</v>
      </c>
      <c r="I90" s="39">
        <f t="shared" si="2"/>
        <v>579201683.75999999</v>
      </c>
      <c r="J90" s="40">
        <f t="shared" si="0"/>
        <v>603140402.13999999</v>
      </c>
      <c r="K90" s="40">
        <v>241947858.82000002</v>
      </c>
      <c r="L90" s="43">
        <f t="shared" si="1"/>
        <v>218009140.44000003</v>
      </c>
      <c r="M90" s="159"/>
      <c r="N90" s="159"/>
      <c r="O90" s="159"/>
      <c r="P90" s="159"/>
      <c r="Q90" s="159"/>
      <c r="R90" s="159"/>
      <c r="S90" s="159"/>
      <c r="T90" s="159"/>
      <c r="U90" s="159"/>
      <c r="V90" s="159"/>
      <c r="W90" s="159"/>
    </row>
    <row r="91" spans="1:23" ht="13.5" customHeight="1" x14ac:dyDescent="0.3">
      <c r="A91" s="38">
        <v>41000</v>
      </c>
      <c r="B91" s="39">
        <v>581388786.88999999</v>
      </c>
      <c r="C91" s="40">
        <v>502819825.81999999</v>
      </c>
      <c r="D91" s="40">
        <v>22075213.489999998</v>
      </c>
      <c r="E91" s="43">
        <v>63173426.369999997</v>
      </c>
      <c r="F91" s="39"/>
      <c r="G91" s="40"/>
      <c r="H91" s="40"/>
      <c r="I91" s="39">
        <f t="shared" si="2"/>
        <v>765037243.08999991</v>
      </c>
      <c r="J91" s="40">
        <f t="shared" si="0"/>
        <v>399074220.47999996</v>
      </c>
      <c r="K91" s="40">
        <v>219915613.19</v>
      </c>
      <c r="L91" s="43">
        <f t="shared" si="1"/>
        <v>585878635.79999995</v>
      </c>
      <c r="M91" s="159"/>
      <c r="N91" s="159"/>
      <c r="O91" s="159"/>
      <c r="P91" s="159"/>
      <c r="Q91" s="159"/>
      <c r="R91" s="159"/>
      <c r="S91" s="159"/>
      <c r="T91" s="159"/>
      <c r="U91" s="159"/>
      <c r="V91" s="159"/>
      <c r="W91" s="159"/>
    </row>
    <row r="92" spans="1:23" ht="13.5" customHeight="1" x14ac:dyDescent="0.3">
      <c r="A92" s="38">
        <v>41030</v>
      </c>
      <c r="B92" s="39">
        <v>604054426.17999995</v>
      </c>
      <c r="C92" s="40">
        <v>494553535.18000001</v>
      </c>
      <c r="D92" s="40">
        <v>14904845.689999999</v>
      </c>
      <c r="E92" s="43">
        <v>67709177.700000003</v>
      </c>
      <c r="F92" s="39"/>
      <c r="G92" s="40"/>
      <c r="H92" s="40"/>
      <c r="I92" s="39">
        <f t="shared" si="2"/>
        <v>581388786.88999999</v>
      </c>
      <c r="J92" s="40">
        <f t="shared" si="0"/>
        <v>546733591.50999999</v>
      </c>
      <c r="K92" s="40">
        <v>216516172.95000011</v>
      </c>
      <c r="L92" s="43">
        <f t="shared" si="1"/>
        <v>251171368.3300001</v>
      </c>
      <c r="M92" s="159"/>
      <c r="N92" s="159"/>
      <c r="O92" s="159"/>
      <c r="P92" s="159"/>
      <c r="Q92" s="159"/>
      <c r="R92" s="159"/>
      <c r="S92" s="159"/>
      <c r="T92" s="159"/>
      <c r="U92" s="159"/>
      <c r="V92" s="159"/>
      <c r="W92" s="159"/>
    </row>
    <row r="93" spans="1:23" ht="13.5" customHeight="1" x14ac:dyDescent="0.3">
      <c r="A93" s="38">
        <v>41061</v>
      </c>
      <c r="B93" s="39">
        <v>618282014.27999997</v>
      </c>
      <c r="C93" s="40">
        <v>506905196.98000002</v>
      </c>
      <c r="D93" s="40">
        <v>13493663.08</v>
      </c>
      <c r="E93" s="43">
        <v>70282337.730000004</v>
      </c>
      <c r="F93" s="39">
        <v>135531752.28</v>
      </c>
      <c r="G93" s="40">
        <v>53915471.579999998</v>
      </c>
      <c r="H93" s="40">
        <v>9889528.7699999996</v>
      </c>
      <c r="I93" s="39">
        <f t="shared" si="2"/>
        <v>604054426.17999995</v>
      </c>
      <c r="J93" s="40">
        <f t="shared" si="0"/>
        <v>488238999.11000001</v>
      </c>
      <c r="K93" s="40">
        <v>216429448.54000008</v>
      </c>
      <c r="L93" s="43">
        <f t="shared" si="1"/>
        <v>332244875.61000001</v>
      </c>
      <c r="M93" s="159"/>
      <c r="N93" s="159"/>
      <c r="O93" s="159"/>
      <c r="P93" s="159"/>
      <c r="Q93" s="159"/>
      <c r="R93" s="159"/>
      <c r="S93" s="159"/>
      <c r="T93" s="159"/>
      <c r="U93" s="159"/>
      <c r="V93" s="159"/>
      <c r="W93" s="159"/>
    </row>
    <row r="94" spans="1:23" ht="13.5" customHeight="1" x14ac:dyDescent="0.3">
      <c r="A94" s="38">
        <v>41091</v>
      </c>
      <c r="B94" s="39">
        <v>605043626.70000005</v>
      </c>
      <c r="C94" s="40">
        <v>463808996.31999999</v>
      </c>
      <c r="D94" s="40">
        <v>19320379.829999998</v>
      </c>
      <c r="E94" s="43">
        <v>74139783.5</v>
      </c>
      <c r="F94" s="39"/>
      <c r="G94" s="40"/>
      <c r="H94" s="40"/>
      <c r="I94" s="39">
        <f t="shared" si="2"/>
        <v>753813766.55999994</v>
      </c>
      <c r="J94" s="40">
        <f t="shared" si="0"/>
        <v>492450731.45999998</v>
      </c>
      <c r="K94" s="40">
        <v>197562448.84000003</v>
      </c>
      <c r="L94" s="43">
        <f t="shared" si="1"/>
        <v>458925483.94</v>
      </c>
      <c r="M94" s="159"/>
      <c r="N94" s="159"/>
      <c r="O94" s="159"/>
      <c r="P94" s="159"/>
      <c r="Q94" s="159"/>
      <c r="R94" s="159"/>
      <c r="S94" s="159"/>
      <c r="T94" s="159"/>
      <c r="U94" s="159"/>
      <c r="V94" s="159"/>
      <c r="W94" s="159"/>
    </row>
    <row r="95" spans="1:23" ht="13.5" customHeight="1" x14ac:dyDescent="0.3">
      <c r="A95" s="38">
        <v>41122</v>
      </c>
      <c r="B95" s="39">
        <v>564315016.89999998</v>
      </c>
      <c r="C95" s="40">
        <v>486673121.92000002</v>
      </c>
      <c r="D95" s="40">
        <v>19858300.010000002</v>
      </c>
      <c r="E95" s="43">
        <v>78219270.450000003</v>
      </c>
      <c r="F95" s="39"/>
      <c r="G95" s="40"/>
      <c r="H95" s="40"/>
      <c r="I95" s="39">
        <f t="shared" si="2"/>
        <v>605043626.70000005</v>
      </c>
      <c r="J95" s="40">
        <f t="shared" si="0"/>
        <v>528090905.38000005</v>
      </c>
      <c r="K95" s="40">
        <v>221650720.17000017</v>
      </c>
      <c r="L95" s="43">
        <f t="shared" si="1"/>
        <v>298603441.49000013</v>
      </c>
      <c r="M95" s="159"/>
      <c r="N95" s="159"/>
      <c r="O95" s="159"/>
      <c r="P95" s="159"/>
      <c r="Q95" s="159"/>
      <c r="R95" s="159"/>
      <c r="S95" s="159"/>
      <c r="T95" s="159"/>
      <c r="U95" s="159"/>
      <c r="V95" s="159"/>
      <c r="W95" s="159"/>
    </row>
    <row r="96" spans="1:23" ht="13.5" customHeight="1" x14ac:dyDescent="0.3">
      <c r="A96" s="38">
        <v>41153</v>
      </c>
      <c r="B96" s="39">
        <v>601391877.22000003</v>
      </c>
      <c r="C96" s="40">
        <v>516658468.19999999</v>
      </c>
      <c r="D96" s="40">
        <v>18376880.949999999</v>
      </c>
      <c r="E96" s="43">
        <v>84693076.430000007</v>
      </c>
      <c r="F96" s="39">
        <v>140333564.15000001</v>
      </c>
      <c r="G96" s="40">
        <v>49011034</v>
      </c>
      <c r="H96" s="40">
        <v>9260254.5600000005</v>
      </c>
      <c r="I96" s="39">
        <f t="shared" si="2"/>
        <v>564315016.89999998</v>
      </c>
      <c r="J96" s="40">
        <f t="shared" si="0"/>
        <v>491442262.92000002</v>
      </c>
      <c r="K96" s="40">
        <v>241074753.98999995</v>
      </c>
      <c r="L96" s="43">
        <f t="shared" si="1"/>
        <v>313947507.96999991</v>
      </c>
      <c r="M96" s="159"/>
      <c r="N96" s="159"/>
      <c r="O96" s="159"/>
      <c r="P96" s="159"/>
      <c r="Q96" s="159"/>
      <c r="R96" s="159"/>
      <c r="S96" s="159"/>
      <c r="T96" s="159"/>
      <c r="U96" s="159"/>
      <c r="V96" s="159"/>
      <c r="W96" s="159"/>
    </row>
    <row r="97" spans="1:23" ht="13.5" customHeight="1" x14ac:dyDescent="0.3">
      <c r="A97" s="38">
        <v>41183</v>
      </c>
      <c r="B97" s="39">
        <v>619673543.83000004</v>
      </c>
      <c r="C97" s="40">
        <v>525766156.43000001</v>
      </c>
      <c r="D97" s="40">
        <v>16424793.1</v>
      </c>
      <c r="E97" s="43">
        <v>87609410.739999995</v>
      </c>
      <c r="F97" s="39"/>
      <c r="G97" s="40"/>
      <c r="H97" s="40"/>
      <c r="I97" s="39">
        <f t="shared" si="2"/>
        <v>741725441.37</v>
      </c>
      <c r="J97" s="40">
        <f t="shared" si="0"/>
        <v>448030183.25999999</v>
      </c>
      <c r="K97" s="40">
        <v>252381841.49000031</v>
      </c>
      <c r="L97" s="43">
        <f t="shared" si="1"/>
        <v>546077099.60000038</v>
      </c>
      <c r="M97" s="159"/>
      <c r="N97" s="159"/>
      <c r="O97" s="159"/>
      <c r="P97" s="159"/>
      <c r="Q97" s="159"/>
      <c r="R97" s="159"/>
      <c r="S97" s="159"/>
      <c r="T97" s="159"/>
      <c r="U97" s="159"/>
      <c r="V97" s="159"/>
      <c r="W97" s="159"/>
    </row>
    <row r="98" spans="1:23" ht="13.5" customHeight="1" x14ac:dyDescent="0.3">
      <c r="A98" s="38">
        <v>41214</v>
      </c>
      <c r="B98" s="39">
        <v>602985920.05999994</v>
      </c>
      <c r="C98" s="40">
        <v>574869915.09000003</v>
      </c>
      <c r="D98" s="40">
        <v>17073245.300000001</v>
      </c>
      <c r="E98" s="43">
        <v>69230537.879999995</v>
      </c>
      <c r="F98" s="39"/>
      <c r="G98" s="40"/>
      <c r="H98" s="40"/>
      <c r="I98" s="39">
        <f t="shared" si="2"/>
        <v>619673543.83000004</v>
      </c>
      <c r="J98" s="40">
        <f t="shared" si="0"/>
        <v>519425263.97000003</v>
      </c>
      <c r="K98" s="40">
        <v>281415795.99999946</v>
      </c>
      <c r="L98" s="43">
        <f t="shared" si="1"/>
        <v>381664075.85999948</v>
      </c>
      <c r="M98" s="159"/>
      <c r="N98" s="159"/>
      <c r="O98" s="159"/>
      <c r="P98" s="159"/>
      <c r="Q98" s="159"/>
      <c r="R98" s="159"/>
      <c r="S98" s="159"/>
      <c r="T98" s="159"/>
      <c r="U98" s="159"/>
      <c r="V98" s="159"/>
      <c r="W98" s="159"/>
    </row>
    <row r="99" spans="1:23" ht="13.5" customHeight="1" x14ac:dyDescent="0.3">
      <c r="A99" s="46">
        <v>41244</v>
      </c>
      <c r="B99" s="47">
        <v>628989031.71000004</v>
      </c>
      <c r="C99" s="48">
        <v>568569896.5</v>
      </c>
      <c r="D99" s="48">
        <v>24097377.030000001</v>
      </c>
      <c r="E99" s="50">
        <v>65278179.57</v>
      </c>
      <c r="F99" s="47">
        <v>157954162.97</v>
      </c>
      <c r="G99" s="48">
        <v>58622644.159999996</v>
      </c>
      <c r="H99" s="50">
        <v>8368628.3700000001</v>
      </c>
      <c r="I99" s="47">
        <f t="shared" si="2"/>
        <v>602985920.05999994</v>
      </c>
      <c r="J99" s="48">
        <f t="shared" si="0"/>
        <v>503150009.40999997</v>
      </c>
      <c r="K99" s="48">
        <v>221838515.77999973</v>
      </c>
      <c r="L99" s="50">
        <f t="shared" si="1"/>
        <v>321674426.42999971</v>
      </c>
      <c r="M99" s="159"/>
      <c r="N99" s="159"/>
      <c r="O99" s="159"/>
      <c r="P99" s="159"/>
      <c r="Q99" s="159"/>
      <c r="R99" s="159"/>
      <c r="S99" s="159"/>
      <c r="T99" s="159"/>
      <c r="U99" s="159"/>
      <c r="V99" s="159"/>
      <c r="W99" s="159"/>
    </row>
    <row r="100" spans="1:23" ht="13.5" customHeight="1" x14ac:dyDescent="0.3">
      <c r="A100" s="38">
        <v>41275</v>
      </c>
      <c r="B100" s="39">
        <v>556365618.34000003</v>
      </c>
      <c r="C100" s="40">
        <v>389569483.13999999</v>
      </c>
      <c r="D100" s="40">
        <v>50210957.859999999</v>
      </c>
      <c r="E100" s="43">
        <v>54842555.5</v>
      </c>
      <c r="F100" s="39"/>
      <c r="G100" s="40"/>
      <c r="H100" s="40"/>
      <c r="I100" s="39">
        <f t="shared" si="2"/>
        <v>786943194.68000007</v>
      </c>
      <c r="J100" s="40">
        <f t="shared" si="0"/>
        <v>490314038.26999998</v>
      </c>
      <c r="K100" s="40">
        <v>184500003</v>
      </c>
      <c r="L100" s="43">
        <f t="shared" si="1"/>
        <v>481129159.41000009</v>
      </c>
      <c r="M100" s="159"/>
      <c r="N100" s="159"/>
      <c r="O100" s="159"/>
      <c r="P100" s="159"/>
      <c r="Q100" s="159"/>
      <c r="R100" s="159"/>
      <c r="S100" s="159"/>
      <c r="T100" s="159"/>
      <c r="U100" s="159"/>
      <c r="V100" s="159"/>
      <c r="W100" s="159"/>
    </row>
    <row r="101" spans="1:23" ht="13.5" customHeight="1" x14ac:dyDescent="0.3">
      <c r="A101" s="38">
        <v>41306</v>
      </c>
      <c r="B101" s="39">
        <v>542670590.63</v>
      </c>
      <c r="C101" s="40">
        <v>451359797.19999999</v>
      </c>
      <c r="D101" s="40">
        <v>12955925.76</v>
      </c>
      <c r="E101" s="43">
        <v>56974622.899999999</v>
      </c>
      <c r="F101" s="39"/>
      <c r="G101" s="40"/>
      <c r="H101" s="40"/>
      <c r="I101" s="39">
        <f t="shared" si="2"/>
        <v>556365618.34000003</v>
      </c>
      <c r="J101" s="40">
        <f t="shared" si="0"/>
        <v>587462585.38000011</v>
      </c>
      <c r="K101" s="40">
        <v>202669613.69</v>
      </c>
      <c r="L101" s="43">
        <f t="shared" si="1"/>
        <v>171572646.64999992</v>
      </c>
      <c r="M101" s="159"/>
      <c r="N101" s="159"/>
      <c r="O101" s="159"/>
      <c r="P101" s="159"/>
      <c r="Q101" s="159"/>
      <c r="R101" s="159"/>
      <c r="S101" s="159"/>
      <c r="T101" s="159"/>
      <c r="U101" s="159"/>
      <c r="V101" s="159"/>
      <c r="W101" s="159"/>
    </row>
    <row r="102" spans="1:23" ht="13.5" customHeight="1" x14ac:dyDescent="0.3">
      <c r="A102" s="38">
        <v>41334</v>
      </c>
      <c r="B102" s="39">
        <v>606896250.38999999</v>
      </c>
      <c r="C102" s="40">
        <v>482434727.76999998</v>
      </c>
      <c r="D102" s="40">
        <v>14408919.5</v>
      </c>
      <c r="E102" s="43">
        <v>59852148.579999998</v>
      </c>
      <c r="F102" s="39">
        <v>49075503.020000003</v>
      </c>
      <c r="G102" s="40">
        <v>23711088.920000002</v>
      </c>
      <c r="H102" s="40">
        <v>4045510.84</v>
      </c>
      <c r="I102" s="39">
        <f t="shared" si="2"/>
        <v>542670590.63</v>
      </c>
      <c r="J102" s="40">
        <f t="shared" si="0"/>
        <v>507923314.56999999</v>
      </c>
      <c r="K102" s="40">
        <v>209234017.35999998</v>
      </c>
      <c r="L102" s="43">
        <f t="shared" si="1"/>
        <v>243981293.41999999</v>
      </c>
      <c r="M102" s="159"/>
      <c r="N102" s="159"/>
      <c r="O102" s="159"/>
      <c r="P102" s="159"/>
      <c r="Q102" s="159"/>
      <c r="R102" s="159"/>
      <c r="S102" s="159"/>
      <c r="T102" s="159"/>
      <c r="U102" s="159"/>
      <c r="V102" s="159"/>
      <c r="W102" s="159"/>
    </row>
    <row r="103" spans="1:23" ht="13.5" customHeight="1" x14ac:dyDescent="0.3">
      <c r="A103" s="38">
        <v>41365</v>
      </c>
      <c r="B103" s="39">
        <v>614001602</v>
      </c>
      <c r="C103" s="40">
        <v>479106821.69999999</v>
      </c>
      <c r="D103" s="40">
        <v>17848179.73</v>
      </c>
      <c r="E103" s="43">
        <v>63194195.020000003</v>
      </c>
      <c r="F103" s="39"/>
      <c r="G103" s="40"/>
      <c r="H103" s="40"/>
      <c r="I103" s="39">
        <f t="shared" si="2"/>
        <v>655971753.40999997</v>
      </c>
      <c r="J103" s="40">
        <f t="shared" si="0"/>
        <v>378745624.77999997</v>
      </c>
      <c r="K103" s="40">
        <v>251203239.78000012</v>
      </c>
      <c r="L103" s="43">
        <f t="shared" si="1"/>
        <v>528429368.41000009</v>
      </c>
      <c r="M103" s="159"/>
      <c r="N103" s="159"/>
      <c r="O103" s="159"/>
      <c r="P103" s="159"/>
      <c r="Q103" s="159"/>
      <c r="R103" s="159"/>
      <c r="S103" s="159"/>
      <c r="T103" s="159"/>
      <c r="U103" s="159"/>
      <c r="V103" s="159"/>
      <c r="W103" s="159"/>
    </row>
    <row r="104" spans="1:23" ht="13.5" customHeight="1" x14ac:dyDescent="0.3">
      <c r="A104" s="38">
        <v>41395</v>
      </c>
      <c r="B104" s="39">
        <v>634762823.90999997</v>
      </c>
      <c r="C104" s="40">
        <v>504900293.88999999</v>
      </c>
      <c r="D104" s="40">
        <v>13424068.49</v>
      </c>
      <c r="E104" s="43">
        <v>57968366.649999999</v>
      </c>
      <c r="F104" s="39"/>
      <c r="G104" s="40"/>
      <c r="H104" s="40"/>
      <c r="I104" s="39">
        <f t="shared" si="2"/>
        <v>614001602</v>
      </c>
      <c r="J104" s="40">
        <f t="shared" si="0"/>
        <v>494405536.70000005</v>
      </c>
      <c r="K104" s="40">
        <v>242051315.56999999</v>
      </c>
      <c r="L104" s="43">
        <f t="shared" si="1"/>
        <v>361647380.86999995</v>
      </c>
      <c r="M104" s="159"/>
      <c r="N104" s="159"/>
      <c r="O104" s="159"/>
      <c r="P104" s="159"/>
      <c r="Q104" s="159"/>
      <c r="R104" s="159"/>
      <c r="S104" s="159"/>
      <c r="T104" s="159"/>
      <c r="U104" s="159"/>
      <c r="V104" s="159"/>
      <c r="W104" s="159"/>
    </row>
    <row r="105" spans="1:23" ht="13.5" customHeight="1" x14ac:dyDescent="0.3">
      <c r="A105" s="38">
        <v>41426</v>
      </c>
      <c r="B105" s="39">
        <v>622869503.33000004</v>
      </c>
      <c r="C105" s="40">
        <v>482287641</v>
      </c>
      <c r="D105" s="40">
        <v>15470399.34</v>
      </c>
      <c r="E105" s="43">
        <v>58494006.840000004</v>
      </c>
      <c r="F105" s="39">
        <v>55092919.340000004</v>
      </c>
      <c r="G105" s="40">
        <v>26934780.93</v>
      </c>
      <c r="H105" s="40">
        <v>3454784.49</v>
      </c>
      <c r="I105" s="39">
        <f t="shared" si="2"/>
        <v>634762823.90999997</v>
      </c>
      <c r="J105" s="40">
        <f t="shared" si="0"/>
        <v>467928594.47999996</v>
      </c>
      <c r="K105" s="40">
        <v>217722386.02000001</v>
      </c>
      <c r="L105" s="43">
        <f t="shared" si="1"/>
        <v>384556615.45000005</v>
      </c>
      <c r="M105" s="159"/>
      <c r="N105" s="159"/>
      <c r="O105" s="159"/>
      <c r="P105" s="159"/>
      <c r="Q105" s="159"/>
      <c r="R105" s="159"/>
      <c r="S105" s="159"/>
      <c r="T105" s="159"/>
      <c r="U105" s="159"/>
      <c r="V105" s="159"/>
      <c r="W105" s="159"/>
    </row>
    <row r="106" spans="1:23" ht="13.5" customHeight="1" x14ac:dyDescent="0.3">
      <c r="A106" s="38">
        <v>41456</v>
      </c>
      <c r="B106" s="39">
        <v>601740355.83000004</v>
      </c>
      <c r="C106" s="40">
        <v>440062197.44999999</v>
      </c>
      <c r="D106" s="40">
        <v>21740442.25</v>
      </c>
      <c r="E106" s="43">
        <v>68250005.859999999</v>
      </c>
      <c r="F106" s="39"/>
      <c r="G106" s="40"/>
      <c r="H106" s="40"/>
      <c r="I106" s="39">
        <f t="shared" si="2"/>
        <v>677962422.67000008</v>
      </c>
      <c r="J106" s="40">
        <f t="shared" si="0"/>
        <v>460456924.83999997</v>
      </c>
      <c r="K106" s="40">
        <v>211095417.64999998</v>
      </c>
      <c r="L106" s="43">
        <f t="shared" si="1"/>
        <v>428600915.48000008</v>
      </c>
      <c r="M106" s="159"/>
      <c r="N106" s="159"/>
      <c r="O106" s="159"/>
      <c r="P106" s="159"/>
      <c r="Q106" s="159"/>
      <c r="R106" s="159"/>
      <c r="S106" s="159"/>
      <c r="T106" s="159"/>
      <c r="U106" s="159"/>
      <c r="V106" s="159"/>
      <c r="W106" s="159"/>
    </row>
    <row r="107" spans="1:23" ht="13.5" customHeight="1" x14ac:dyDescent="0.3">
      <c r="A107" s="38">
        <v>41487</v>
      </c>
      <c r="B107" s="39">
        <v>590820265.92999995</v>
      </c>
      <c r="C107" s="40">
        <v>435684930.95999998</v>
      </c>
      <c r="D107" s="40">
        <v>19126311.579999998</v>
      </c>
      <c r="E107" s="43">
        <v>55292021.979999997</v>
      </c>
      <c r="F107" s="39"/>
      <c r="G107" s="40"/>
      <c r="H107" s="40"/>
      <c r="I107" s="39">
        <f t="shared" si="2"/>
        <v>601740355.83000004</v>
      </c>
      <c r="J107" s="40">
        <f t="shared" si="0"/>
        <v>510211839.17000008</v>
      </c>
      <c r="K107" s="40">
        <v>186268781.44</v>
      </c>
      <c r="L107" s="43">
        <f t="shared" si="1"/>
        <v>277797298.09999996</v>
      </c>
      <c r="M107" s="159"/>
      <c r="N107" s="159"/>
      <c r="O107" s="159"/>
      <c r="P107" s="159"/>
      <c r="Q107" s="159"/>
      <c r="R107" s="159"/>
      <c r="S107" s="159"/>
      <c r="T107" s="159"/>
      <c r="U107" s="159"/>
      <c r="V107" s="159"/>
      <c r="W107" s="159"/>
    </row>
    <row r="108" spans="1:23" ht="13.5" customHeight="1" x14ac:dyDescent="0.3">
      <c r="A108" s="38">
        <v>41518</v>
      </c>
      <c r="B108" s="39">
        <v>657315002.94000006</v>
      </c>
      <c r="C108" s="40">
        <v>502448410.42000002</v>
      </c>
      <c r="D108" s="40">
        <v>19356936.66</v>
      </c>
      <c r="E108" s="43">
        <v>61729455.57</v>
      </c>
      <c r="F108" s="39">
        <v>55180164.049999997</v>
      </c>
      <c r="G108" s="40">
        <v>22933496.440000001</v>
      </c>
      <c r="H108" s="40">
        <v>4125443.39</v>
      </c>
      <c r="I108" s="39">
        <f t="shared" si="2"/>
        <v>590820265.92999995</v>
      </c>
      <c r="J108" s="40">
        <f t="shared" si="0"/>
        <v>470303197.76999998</v>
      </c>
      <c r="K108" s="40">
        <v>231372956.38</v>
      </c>
      <c r="L108" s="43">
        <f t="shared" si="1"/>
        <v>351890024.53999996</v>
      </c>
      <c r="M108" s="159"/>
      <c r="N108" s="159"/>
      <c r="O108" s="159"/>
      <c r="P108" s="159"/>
      <c r="Q108" s="159"/>
      <c r="R108" s="159"/>
      <c r="S108" s="159"/>
      <c r="T108" s="159"/>
      <c r="U108" s="159"/>
      <c r="V108" s="159"/>
      <c r="W108" s="159"/>
    </row>
    <row r="109" spans="1:23" ht="13.5" customHeight="1" x14ac:dyDescent="0.3">
      <c r="A109" s="38">
        <v>41548</v>
      </c>
      <c r="B109" s="39">
        <v>687457890.35000002</v>
      </c>
      <c r="C109" s="40">
        <v>581080008.99000001</v>
      </c>
      <c r="D109" s="40">
        <v>17587636.940000001</v>
      </c>
      <c r="E109" s="43">
        <v>66270329.939999998</v>
      </c>
      <c r="F109" s="39"/>
      <c r="G109" s="40"/>
      <c r="H109" s="40"/>
      <c r="I109" s="39">
        <f t="shared" si="2"/>
        <v>712495166.99000001</v>
      </c>
      <c r="J109" s="40">
        <f t="shared" si="0"/>
        <v>407977901.99000001</v>
      </c>
      <c r="K109" s="40">
        <v>267181528.76000002</v>
      </c>
      <c r="L109" s="43">
        <f t="shared" si="1"/>
        <v>571698793.75999999</v>
      </c>
      <c r="M109" s="159"/>
      <c r="N109" s="159"/>
      <c r="O109" s="159"/>
      <c r="P109" s="159"/>
      <c r="Q109" s="159"/>
      <c r="R109" s="159"/>
      <c r="S109" s="159"/>
      <c r="T109" s="159"/>
      <c r="U109" s="159"/>
      <c r="V109" s="159"/>
      <c r="W109" s="159"/>
    </row>
    <row r="110" spans="1:23" ht="13.5" customHeight="1" x14ac:dyDescent="0.3">
      <c r="A110" s="38">
        <v>41579</v>
      </c>
      <c r="B110" s="39">
        <v>681041959.23000002</v>
      </c>
      <c r="C110" s="40">
        <v>551929512.52999997</v>
      </c>
      <c r="D110" s="40">
        <v>21990946.489999998</v>
      </c>
      <c r="E110" s="43">
        <v>70969657.280000001</v>
      </c>
      <c r="F110" s="39"/>
      <c r="G110" s="40"/>
      <c r="H110" s="40"/>
      <c r="I110" s="39">
        <f t="shared" si="2"/>
        <v>687457890.35000002</v>
      </c>
      <c r="J110" s="40">
        <f t="shared" si="0"/>
        <v>445574765.42999995</v>
      </c>
      <c r="K110" s="40">
        <v>244537644.25999999</v>
      </c>
      <c r="L110" s="43">
        <f t="shared" si="1"/>
        <v>486420769.18000007</v>
      </c>
      <c r="M110" s="159"/>
      <c r="N110" s="159"/>
      <c r="O110" s="159"/>
      <c r="P110" s="159"/>
      <c r="Q110" s="159"/>
      <c r="R110" s="159"/>
      <c r="S110" s="159"/>
      <c r="T110" s="159"/>
      <c r="U110" s="159"/>
      <c r="V110" s="159"/>
      <c r="W110" s="159"/>
    </row>
    <row r="111" spans="1:23" ht="13.5" customHeight="1" x14ac:dyDescent="0.3">
      <c r="A111" s="46">
        <v>41609</v>
      </c>
      <c r="B111" s="47">
        <v>826245434.30999994</v>
      </c>
      <c r="C111" s="48">
        <v>720992427.97000003</v>
      </c>
      <c r="D111" s="48">
        <v>20058686.350000001</v>
      </c>
      <c r="E111" s="50">
        <v>68621091.859999999</v>
      </c>
      <c r="F111" s="47">
        <v>66304858.450000003</v>
      </c>
      <c r="G111" s="48">
        <v>28696402.09</v>
      </c>
      <c r="H111" s="50">
        <v>3778195.67</v>
      </c>
      <c r="I111" s="47">
        <f t="shared" si="2"/>
        <v>681041959.23000002</v>
      </c>
      <c r="J111" s="48">
        <f t="shared" si="0"/>
        <v>489401647.85000002</v>
      </c>
      <c r="K111" s="48">
        <v>224935714.83000001</v>
      </c>
      <c r="L111" s="50">
        <f t="shared" si="1"/>
        <v>416576026.21000004</v>
      </c>
      <c r="M111" s="159"/>
      <c r="N111" s="159"/>
      <c r="O111" s="159"/>
      <c r="P111" s="159"/>
      <c r="Q111" s="159"/>
      <c r="R111" s="159"/>
      <c r="S111" s="159"/>
      <c r="T111" s="159"/>
      <c r="U111" s="159"/>
      <c r="V111" s="159"/>
      <c r="W111" s="159"/>
    </row>
    <row r="112" spans="1:23" ht="13.5" customHeight="1" x14ac:dyDescent="0.3">
      <c r="A112" s="38">
        <v>41640</v>
      </c>
      <c r="B112" s="39">
        <v>598302846.21000004</v>
      </c>
      <c r="C112" s="40">
        <v>425241127.97000003</v>
      </c>
      <c r="D112" s="40">
        <v>47327130.799999997</v>
      </c>
      <c r="E112" s="43">
        <v>58975882.780000001</v>
      </c>
      <c r="F112" s="42"/>
      <c r="G112" s="42"/>
      <c r="H112" s="42"/>
      <c r="I112" s="39">
        <f t="shared" si="2"/>
        <v>892550292.75999999</v>
      </c>
      <c r="J112" s="40">
        <f t="shared" si="0"/>
        <v>563788389.84000003</v>
      </c>
      <c r="K112" s="40">
        <v>187793953.97999999</v>
      </c>
      <c r="L112" s="43">
        <f t="shared" si="1"/>
        <v>516555856.89999998</v>
      </c>
      <c r="M112" s="159"/>
      <c r="N112" s="159"/>
      <c r="O112" s="159"/>
      <c r="P112" s="159"/>
      <c r="Q112" s="159"/>
      <c r="R112" s="159"/>
      <c r="S112" s="159"/>
      <c r="T112" s="159"/>
      <c r="U112" s="159"/>
      <c r="V112" s="159"/>
      <c r="W112" s="159"/>
    </row>
    <row r="113" spans="1:23" ht="13.5" customHeight="1" x14ac:dyDescent="0.3">
      <c r="A113" s="38">
        <v>41671</v>
      </c>
      <c r="B113" s="39">
        <v>562474709.92999995</v>
      </c>
      <c r="C113" s="40">
        <v>433626475.69</v>
      </c>
      <c r="D113" s="40">
        <v>16493840.27</v>
      </c>
      <c r="E113" s="43">
        <v>58674110.369999997</v>
      </c>
      <c r="F113" s="39"/>
      <c r="G113" s="40"/>
      <c r="H113" s="43"/>
      <c r="I113" s="39">
        <f t="shared" si="2"/>
        <v>598302846.21000004</v>
      </c>
      <c r="J113" s="40">
        <f t="shared" si="0"/>
        <v>548677561.52999997</v>
      </c>
      <c r="K113" s="40">
        <v>201824582.44999999</v>
      </c>
      <c r="L113" s="43">
        <f t="shared" si="1"/>
        <v>251449867.13000005</v>
      </c>
      <c r="M113" s="159"/>
      <c r="N113" s="159"/>
      <c r="O113" s="159"/>
      <c r="P113" s="159"/>
      <c r="Q113" s="159"/>
      <c r="R113" s="159"/>
      <c r="S113" s="159"/>
      <c r="T113" s="159"/>
      <c r="U113" s="159"/>
      <c r="V113" s="159"/>
      <c r="W113" s="159"/>
    </row>
    <row r="114" spans="1:23" ht="13.5" customHeight="1" x14ac:dyDescent="0.3">
      <c r="A114" s="38">
        <v>41699</v>
      </c>
      <c r="B114" s="39">
        <v>676183860.59000003</v>
      </c>
      <c r="C114" s="40">
        <v>473527803.23000002</v>
      </c>
      <c r="D114" s="40">
        <v>13511001.060000001</v>
      </c>
      <c r="E114" s="43">
        <v>61354952.909999996</v>
      </c>
      <c r="F114" s="39">
        <v>45783415.409999996</v>
      </c>
      <c r="G114" s="40">
        <v>18825101.309999999</v>
      </c>
      <c r="H114" s="43">
        <v>3500629.05</v>
      </c>
      <c r="I114" s="39">
        <f t="shared" si="2"/>
        <v>562474709.92999995</v>
      </c>
      <c r="J114" s="40">
        <f t="shared" si="0"/>
        <v>664020088.09000003</v>
      </c>
      <c r="K114" s="40">
        <v>239193912.47</v>
      </c>
      <c r="L114" s="43">
        <f t="shared" si="1"/>
        <v>137648534.30999991</v>
      </c>
      <c r="M114" s="159"/>
      <c r="N114" s="159"/>
      <c r="O114" s="159"/>
      <c r="P114" s="159"/>
      <c r="Q114" s="159"/>
      <c r="R114" s="159"/>
      <c r="S114" s="159"/>
      <c r="T114" s="159"/>
      <c r="U114" s="159"/>
      <c r="V114" s="159"/>
      <c r="W114" s="159"/>
    </row>
    <row r="115" spans="1:23" ht="13.5" customHeight="1" x14ac:dyDescent="0.3">
      <c r="A115" s="38">
        <v>41730</v>
      </c>
      <c r="B115" s="39">
        <v>632804214.39999998</v>
      </c>
      <c r="C115" s="40">
        <v>461976354.47000003</v>
      </c>
      <c r="D115" s="40">
        <v>14821440.210000001</v>
      </c>
      <c r="E115" s="43">
        <v>53504822.420000002</v>
      </c>
      <c r="F115" s="39"/>
      <c r="G115" s="40"/>
      <c r="H115" s="43"/>
      <c r="I115" s="39">
        <f t="shared" si="2"/>
        <v>721967276</v>
      </c>
      <c r="J115" s="40">
        <f t="shared" si="0"/>
        <v>408445515.29000008</v>
      </c>
      <c r="K115" s="40">
        <v>215651001.27000001</v>
      </c>
      <c r="L115" s="43">
        <f t="shared" si="1"/>
        <v>529172761.9799999</v>
      </c>
      <c r="M115" s="159"/>
      <c r="N115" s="159"/>
      <c r="O115" s="159"/>
      <c r="P115" s="159"/>
      <c r="Q115" s="159"/>
      <c r="R115" s="159"/>
      <c r="S115" s="159"/>
      <c r="T115" s="159"/>
      <c r="U115" s="159"/>
      <c r="V115" s="159"/>
      <c r="W115" s="159"/>
    </row>
    <row r="116" spans="1:23" ht="13.5" customHeight="1" x14ac:dyDescent="0.3">
      <c r="A116" s="38">
        <v>41760</v>
      </c>
      <c r="B116" s="39">
        <v>644554531.95000005</v>
      </c>
      <c r="C116" s="40">
        <v>477953289.83999997</v>
      </c>
      <c r="D116" s="40">
        <v>15433489.949999999</v>
      </c>
      <c r="E116" s="43">
        <v>53865291.960000001</v>
      </c>
      <c r="F116" s="39"/>
      <c r="G116" s="40"/>
      <c r="H116" s="43"/>
      <c r="I116" s="39">
        <f t="shared" si="2"/>
        <v>632804214.39999998</v>
      </c>
      <c r="J116" s="40">
        <f t="shared" si="0"/>
        <v>447992090.20999992</v>
      </c>
      <c r="K116" s="40">
        <v>224931754.63999999</v>
      </c>
      <c r="L116" s="43">
        <f t="shared" si="1"/>
        <v>409743878.83000004</v>
      </c>
      <c r="M116" s="159"/>
      <c r="N116" s="159"/>
      <c r="O116" s="159"/>
      <c r="P116" s="159"/>
      <c r="Q116" s="159"/>
      <c r="R116" s="159"/>
      <c r="S116" s="159"/>
      <c r="T116" s="159"/>
      <c r="U116" s="159"/>
      <c r="V116" s="159"/>
      <c r="W116" s="159"/>
    </row>
    <row r="117" spans="1:23" ht="13.5" customHeight="1" x14ac:dyDescent="0.3">
      <c r="A117" s="38">
        <v>41791</v>
      </c>
      <c r="B117" s="39">
        <v>663124898.54999995</v>
      </c>
      <c r="C117" s="40">
        <v>447049808.36000001</v>
      </c>
      <c r="D117" s="40">
        <v>16571779.75</v>
      </c>
      <c r="E117" s="43">
        <v>56597266.170000002</v>
      </c>
      <c r="F117" s="39">
        <v>51826433.43</v>
      </c>
      <c r="G117" s="40">
        <v>21082016.690000001</v>
      </c>
      <c r="H117" s="43">
        <v>2932798.85</v>
      </c>
      <c r="I117" s="39">
        <f t="shared" si="2"/>
        <v>644554531.95000005</v>
      </c>
      <c r="J117" s="40">
        <f t="shared" si="0"/>
        <v>450856232.53000009</v>
      </c>
      <c r="K117" s="40">
        <v>201073706.89000002</v>
      </c>
      <c r="L117" s="43">
        <f t="shared" si="1"/>
        <v>394772006.30999994</v>
      </c>
      <c r="M117" s="159"/>
      <c r="N117" s="159"/>
      <c r="O117" s="159"/>
      <c r="P117" s="159"/>
      <c r="Q117" s="159"/>
      <c r="R117" s="159"/>
      <c r="S117" s="159"/>
      <c r="T117" s="159"/>
      <c r="U117" s="159"/>
      <c r="V117" s="159"/>
      <c r="W117" s="159"/>
    </row>
    <row r="118" spans="1:23" ht="13.5" customHeight="1" x14ac:dyDescent="0.3">
      <c r="A118" s="38">
        <v>41821</v>
      </c>
      <c r="B118" s="39">
        <v>621737145.46000004</v>
      </c>
      <c r="C118" s="40">
        <v>412328292.72000003</v>
      </c>
      <c r="D118" s="40">
        <v>13767597.880000001</v>
      </c>
      <c r="E118" s="43">
        <v>61487094.259999998</v>
      </c>
      <c r="F118" s="39"/>
      <c r="G118" s="40"/>
      <c r="H118" s="43"/>
      <c r="I118" s="39">
        <f t="shared" si="2"/>
        <v>714951331.9799999</v>
      </c>
      <c r="J118" s="40">
        <f t="shared" si="0"/>
        <v>446903334.06</v>
      </c>
      <c r="K118" s="40">
        <v>191576822.06999999</v>
      </c>
      <c r="L118" s="43">
        <f t="shared" si="1"/>
        <v>459624819.98999989</v>
      </c>
      <c r="M118" s="159"/>
      <c r="N118" s="159"/>
      <c r="O118" s="159"/>
      <c r="P118" s="159"/>
      <c r="Q118" s="159"/>
      <c r="R118" s="159"/>
      <c r="S118" s="159"/>
      <c r="T118" s="159"/>
      <c r="U118" s="159"/>
      <c r="V118" s="159"/>
      <c r="W118" s="159"/>
    </row>
    <row r="119" spans="1:23" ht="13.5" customHeight="1" x14ac:dyDescent="0.3">
      <c r="A119" s="38">
        <v>41852</v>
      </c>
      <c r="B119" s="39">
        <v>608397248.86000001</v>
      </c>
      <c r="C119" s="40">
        <v>421219626.86000001</v>
      </c>
      <c r="D119" s="40">
        <v>15812345.130000001</v>
      </c>
      <c r="E119" s="43">
        <v>59964084.219999999</v>
      </c>
      <c r="F119" s="39"/>
      <c r="G119" s="40"/>
      <c r="H119" s="43"/>
      <c r="I119" s="39">
        <f t="shared" si="2"/>
        <v>621737145.46000004</v>
      </c>
      <c r="J119" s="40">
        <f t="shared" si="0"/>
        <v>480005786.75999999</v>
      </c>
      <c r="K119" s="40">
        <v>185293996.26000002</v>
      </c>
      <c r="L119" s="43">
        <f t="shared" si="1"/>
        <v>327025354.96000004</v>
      </c>
      <c r="M119" s="159"/>
      <c r="N119" s="159"/>
      <c r="O119" s="159"/>
      <c r="P119" s="159"/>
      <c r="Q119" s="159"/>
      <c r="R119" s="159"/>
      <c r="S119" s="159"/>
      <c r="T119" s="159"/>
      <c r="U119" s="159"/>
      <c r="V119" s="159"/>
      <c r="W119" s="159"/>
    </row>
    <row r="120" spans="1:23" ht="13.5" customHeight="1" x14ac:dyDescent="0.3">
      <c r="A120" s="38">
        <v>41883</v>
      </c>
      <c r="B120" s="39">
        <v>667493280.33000004</v>
      </c>
      <c r="C120" s="40">
        <v>488453423.74000001</v>
      </c>
      <c r="D120" s="40">
        <v>16072284.970000001</v>
      </c>
      <c r="E120" s="43">
        <v>56621779.770000003</v>
      </c>
      <c r="F120" s="39">
        <v>51265998.969999999</v>
      </c>
      <c r="G120" s="40">
        <v>19435763.289999999</v>
      </c>
      <c r="H120" s="43">
        <v>2844719.42</v>
      </c>
      <c r="I120" s="39">
        <f t="shared" si="2"/>
        <v>608397248.86000001</v>
      </c>
      <c r="J120" s="40">
        <f t="shared" si="0"/>
        <v>438172038.56999999</v>
      </c>
      <c r="K120" s="40">
        <v>234448182.88</v>
      </c>
      <c r="L120" s="43">
        <f t="shared" si="1"/>
        <v>404673393.17000002</v>
      </c>
      <c r="M120" s="159"/>
      <c r="N120" s="159"/>
      <c r="O120" s="159"/>
      <c r="P120" s="159"/>
      <c r="Q120" s="159"/>
      <c r="R120" s="159"/>
      <c r="S120" s="159"/>
      <c r="T120" s="159"/>
      <c r="U120" s="159"/>
      <c r="V120" s="159"/>
      <c r="W120" s="159"/>
    </row>
    <row r="121" spans="1:23" ht="13.5" customHeight="1" x14ac:dyDescent="0.3">
      <c r="A121" s="38">
        <v>41913</v>
      </c>
      <c r="B121" s="39">
        <v>714485813.71000004</v>
      </c>
      <c r="C121" s="40">
        <v>526863128.06999999</v>
      </c>
      <c r="D121" s="40">
        <v>17268171.260000002</v>
      </c>
      <c r="E121" s="43">
        <v>55959935.939999998</v>
      </c>
      <c r="F121" s="42"/>
      <c r="G121" s="42"/>
      <c r="H121" s="42"/>
      <c r="I121" s="39">
        <f t="shared" si="2"/>
        <v>718759279.30000007</v>
      </c>
      <c r="J121" s="40">
        <f t="shared" si="0"/>
        <v>394992937.55000007</v>
      </c>
      <c r="K121" s="40">
        <v>230412028.06999999</v>
      </c>
      <c r="L121" s="43">
        <f t="shared" si="1"/>
        <v>554178369.81999993</v>
      </c>
      <c r="M121" s="159"/>
      <c r="N121" s="159"/>
      <c r="O121" s="159"/>
      <c r="P121" s="159"/>
      <c r="Q121" s="159"/>
      <c r="R121" s="159"/>
      <c r="S121" s="159"/>
      <c r="T121" s="159"/>
      <c r="U121" s="159"/>
      <c r="V121" s="159"/>
      <c r="W121" s="159"/>
    </row>
    <row r="122" spans="1:23" ht="13.5" customHeight="1" x14ac:dyDescent="0.3">
      <c r="A122" s="38">
        <v>41944</v>
      </c>
      <c r="B122" s="39">
        <v>691902986.62</v>
      </c>
      <c r="C122" s="40">
        <v>523276613.01999998</v>
      </c>
      <c r="D122" s="40">
        <v>15031607.619999999</v>
      </c>
      <c r="E122" s="43">
        <v>53709871.57</v>
      </c>
      <c r="F122" s="42"/>
      <c r="G122" s="42"/>
      <c r="H122" s="42"/>
      <c r="I122" s="39">
        <f t="shared" si="2"/>
        <v>714485813.71000004</v>
      </c>
      <c r="J122" s="40">
        <f t="shared" si="0"/>
        <v>420042334.70999992</v>
      </c>
      <c r="K122" s="40">
        <v>260259742.00999999</v>
      </c>
      <c r="L122" s="43">
        <f t="shared" si="1"/>
        <v>554703221.01000011</v>
      </c>
      <c r="M122" s="159"/>
      <c r="N122" s="159"/>
      <c r="O122" s="159"/>
      <c r="P122" s="159"/>
      <c r="Q122" s="159"/>
      <c r="R122" s="159"/>
      <c r="S122" s="159"/>
      <c r="T122" s="159"/>
      <c r="U122" s="159"/>
      <c r="V122" s="159"/>
      <c r="W122" s="159"/>
    </row>
    <row r="123" spans="1:23" ht="13.5" customHeight="1" x14ac:dyDescent="0.3">
      <c r="A123" s="46">
        <v>41974</v>
      </c>
      <c r="B123" s="47">
        <v>770650341.98000002</v>
      </c>
      <c r="C123" s="48">
        <v>614242057.94000006</v>
      </c>
      <c r="D123" s="48">
        <v>20963028.510000002</v>
      </c>
      <c r="E123" s="50">
        <v>62464391.810000002</v>
      </c>
      <c r="F123" s="47">
        <v>64989814.310000002</v>
      </c>
      <c r="G123" s="48">
        <v>23659039.82</v>
      </c>
      <c r="H123" s="50">
        <v>3043857.94</v>
      </c>
      <c r="I123" s="47">
        <f t="shared" si="2"/>
        <v>691902986.62</v>
      </c>
      <c r="J123" s="48">
        <f t="shared" si="0"/>
        <v>470523408.65000004</v>
      </c>
      <c r="K123" s="48">
        <v>244191144</v>
      </c>
      <c r="L123" s="50">
        <f t="shared" si="1"/>
        <v>465570721.96999997</v>
      </c>
      <c r="M123" s="159"/>
      <c r="N123" s="159"/>
      <c r="O123" s="159"/>
      <c r="P123" s="159"/>
      <c r="Q123" s="159"/>
      <c r="R123" s="159"/>
      <c r="S123" s="159"/>
      <c r="T123" s="159"/>
      <c r="U123" s="159"/>
      <c r="V123" s="159"/>
      <c r="W123" s="159"/>
    </row>
    <row r="124" spans="1:23" ht="13.5" customHeight="1" x14ac:dyDescent="0.3">
      <c r="A124" s="38">
        <v>42005</v>
      </c>
      <c r="B124" s="39">
        <v>595483677.79999995</v>
      </c>
      <c r="C124" s="40">
        <v>381912145.83999997</v>
      </c>
      <c r="D124" s="40">
        <v>47290835.670000002</v>
      </c>
      <c r="E124" s="43">
        <v>48375502.950000003</v>
      </c>
      <c r="F124" s="42"/>
      <c r="G124" s="42"/>
      <c r="H124" s="42"/>
      <c r="I124" s="39">
        <f t="shared" si="2"/>
        <v>835640156.28999996</v>
      </c>
      <c r="J124" s="40">
        <f t="shared" si="0"/>
        <v>509581456.07999998</v>
      </c>
      <c r="K124" s="40">
        <v>162689566.80000001</v>
      </c>
      <c r="L124" s="43">
        <f t="shared" si="1"/>
        <v>488748267.00999999</v>
      </c>
      <c r="M124" s="159"/>
      <c r="N124" s="159"/>
      <c r="O124" s="159"/>
      <c r="P124" s="159"/>
      <c r="Q124" s="159"/>
      <c r="R124" s="159"/>
      <c r="S124" s="159"/>
      <c r="T124" s="159"/>
      <c r="U124" s="159"/>
      <c r="V124" s="159"/>
      <c r="W124" s="159"/>
    </row>
    <row r="125" spans="1:23" ht="13.5" customHeight="1" x14ac:dyDescent="0.3">
      <c r="A125" s="38">
        <v>42036</v>
      </c>
      <c r="B125" s="39">
        <v>635434988.89999998</v>
      </c>
      <c r="C125" s="40">
        <v>464484912.17000002</v>
      </c>
      <c r="D125" s="40">
        <v>14372823.17</v>
      </c>
      <c r="E125" s="43">
        <v>48818198.299999997</v>
      </c>
      <c r="F125" s="39"/>
      <c r="G125" s="40"/>
      <c r="H125" s="43"/>
      <c r="I125" s="39">
        <f t="shared" si="2"/>
        <v>595483677.79999995</v>
      </c>
      <c r="J125" s="40">
        <f t="shared" si="0"/>
        <v>527460010.10000002</v>
      </c>
      <c r="K125" s="40">
        <v>187127480.25</v>
      </c>
      <c r="L125" s="43">
        <f t="shared" si="1"/>
        <v>255151147.94999993</v>
      </c>
      <c r="M125" s="159"/>
      <c r="N125" s="159"/>
      <c r="O125" s="159"/>
      <c r="P125" s="159"/>
      <c r="Q125" s="159"/>
      <c r="R125" s="159"/>
      <c r="S125" s="159"/>
      <c r="T125" s="159"/>
      <c r="U125" s="159"/>
      <c r="V125" s="159"/>
      <c r="W125" s="159"/>
    </row>
    <row r="126" spans="1:23" ht="13.5" customHeight="1" x14ac:dyDescent="0.3">
      <c r="A126" s="38">
        <v>42064</v>
      </c>
      <c r="B126" s="39">
        <v>719267551.70000005</v>
      </c>
      <c r="C126" s="40">
        <v>495640904.88</v>
      </c>
      <c r="D126" s="40">
        <v>15179206.800000001</v>
      </c>
      <c r="E126" s="43">
        <v>57753297.979999997</v>
      </c>
      <c r="F126" s="39">
        <v>42836184.869999997</v>
      </c>
      <c r="G126" s="40">
        <v>16149325.119999999</v>
      </c>
      <c r="H126" s="43">
        <v>2606656.06</v>
      </c>
      <c r="I126" s="39">
        <f t="shared" si="2"/>
        <v>635434988.89999998</v>
      </c>
      <c r="J126" s="40">
        <f t="shared" si="0"/>
        <v>552862333.41000009</v>
      </c>
      <c r="K126" s="40">
        <v>232358364.41</v>
      </c>
      <c r="L126" s="43">
        <f t="shared" si="1"/>
        <v>314931019.89999986</v>
      </c>
      <c r="M126" s="159"/>
      <c r="N126" s="159"/>
      <c r="O126" s="159"/>
      <c r="P126" s="159"/>
      <c r="Q126" s="159"/>
      <c r="R126" s="159"/>
      <c r="S126" s="159"/>
      <c r="T126" s="159"/>
      <c r="U126" s="159"/>
      <c r="V126" s="159"/>
      <c r="W126" s="159"/>
    </row>
    <row r="127" spans="1:23" ht="13.5" customHeight="1" x14ac:dyDescent="0.3">
      <c r="A127" s="38">
        <v>42095</v>
      </c>
      <c r="B127" s="39">
        <v>684767540.20000005</v>
      </c>
      <c r="C127" s="40">
        <v>503958790.81999999</v>
      </c>
      <c r="D127" s="40">
        <v>15171815.220000001</v>
      </c>
      <c r="E127" s="43">
        <v>50784333.640000001</v>
      </c>
      <c r="F127" s="39"/>
      <c r="G127" s="40"/>
      <c r="H127" s="43"/>
      <c r="I127" s="39">
        <f t="shared" si="2"/>
        <v>762103736.57000005</v>
      </c>
      <c r="J127" s="40">
        <f t="shared" si="0"/>
        <v>367982018.01999998</v>
      </c>
      <c r="K127" s="40">
        <v>221670263.69</v>
      </c>
      <c r="L127" s="43">
        <f t="shared" si="1"/>
        <v>615791982.24000001</v>
      </c>
      <c r="M127" s="159"/>
      <c r="N127" s="159"/>
      <c r="O127" s="159"/>
      <c r="P127" s="159"/>
      <c r="Q127" s="159"/>
      <c r="R127" s="159"/>
      <c r="S127" s="159"/>
      <c r="T127" s="159"/>
      <c r="U127" s="159"/>
      <c r="V127" s="159"/>
      <c r="W127" s="159"/>
    </row>
    <row r="128" spans="1:23" ht="13.5" customHeight="1" x14ac:dyDescent="0.3">
      <c r="A128" s="38">
        <v>42125</v>
      </c>
      <c r="B128" s="39">
        <v>691903925.79999995</v>
      </c>
      <c r="C128" s="40">
        <v>478788407.94999999</v>
      </c>
      <c r="D128" s="40">
        <v>14301289.630000001</v>
      </c>
      <c r="E128" s="43">
        <v>48002004.920000002</v>
      </c>
      <c r="F128" s="39"/>
      <c r="G128" s="40"/>
      <c r="H128" s="43"/>
      <c r="I128" s="39">
        <f t="shared" si="2"/>
        <v>684767540.20000005</v>
      </c>
      <c r="J128" s="40">
        <f t="shared" ref="J128:J134" si="3">C125-E125-D126+G123-H126+E126</f>
        <v>479293188.81</v>
      </c>
      <c r="K128" s="40">
        <v>198752374.37</v>
      </c>
      <c r="L128" s="43">
        <f t="shared" ref="L128:L141" si="4">I128-J128+K128</f>
        <v>404226725.76000005</v>
      </c>
      <c r="M128" s="159"/>
      <c r="N128" s="159"/>
      <c r="O128" s="159"/>
      <c r="P128" s="159"/>
      <c r="Q128" s="159"/>
      <c r="R128" s="159"/>
      <c r="S128" s="159"/>
      <c r="T128" s="159"/>
      <c r="U128" s="159"/>
      <c r="V128" s="159"/>
      <c r="W128" s="159"/>
    </row>
    <row r="129" spans="1:23" ht="13.5" customHeight="1" x14ac:dyDescent="0.3">
      <c r="A129" s="38">
        <v>42156</v>
      </c>
      <c r="B129" s="39">
        <v>758870454.29999995</v>
      </c>
      <c r="C129" s="40">
        <v>560867291.29999995</v>
      </c>
      <c r="D129" s="40">
        <v>53427356.770000003</v>
      </c>
      <c r="E129" s="43">
        <v>56090673.090000004</v>
      </c>
      <c r="F129" s="39">
        <v>49077238.700000003</v>
      </c>
      <c r="G129" s="40">
        <v>19124089.969999999</v>
      </c>
      <c r="H129" s="43">
        <v>2398537.77</v>
      </c>
      <c r="I129" s="39">
        <f t="shared" ref="I129:I135" si="5">B128+F128</f>
        <v>691903925.79999995</v>
      </c>
      <c r="J129" s="40">
        <f t="shared" si="3"/>
        <v>473500125.31999993</v>
      </c>
      <c r="K129" s="40">
        <v>216949941.34</v>
      </c>
      <c r="L129" s="43">
        <f t="shared" si="4"/>
        <v>435353741.82000005</v>
      </c>
      <c r="M129" s="159"/>
      <c r="N129" s="159"/>
      <c r="O129" s="159"/>
      <c r="P129" s="159"/>
      <c r="Q129" s="159"/>
      <c r="R129" s="159"/>
      <c r="S129" s="159"/>
      <c r="T129" s="159"/>
      <c r="U129" s="159"/>
      <c r="V129" s="159"/>
      <c r="W129" s="159"/>
    </row>
    <row r="130" spans="1:23" ht="13.5" customHeight="1" x14ac:dyDescent="0.3">
      <c r="A130" s="38">
        <v>42186</v>
      </c>
      <c r="B130" s="39">
        <v>744139865.89999998</v>
      </c>
      <c r="C130" s="40">
        <v>496326069.56999999</v>
      </c>
      <c r="D130" s="40">
        <v>23502072.629999999</v>
      </c>
      <c r="E130" s="43">
        <v>52426967.670000002</v>
      </c>
      <c r="F130" s="39"/>
      <c r="G130" s="40"/>
      <c r="H130" s="43"/>
      <c r="I130" s="39">
        <f t="shared" si="5"/>
        <v>807947693</v>
      </c>
      <c r="J130" s="40">
        <f t="shared" si="3"/>
        <v>486875172.47000003</v>
      </c>
      <c r="K130" s="40">
        <v>202887183.53</v>
      </c>
      <c r="L130" s="43">
        <f t="shared" si="4"/>
        <v>523959704.05999994</v>
      </c>
      <c r="M130" s="159"/>
      <c r="N130" s="159"/>
      <c r="O130" s="159"/>
      <c r="P130" s="159"/>
      <c r="Q130" s="159"/>
      <c r="R130" s="159"/>
      <c r="S130" s="159"/>
      <c r="T130" s="159"/>
      <c r="U130" s="159"/>
      <c r="V130" s="159"/>
      <c r="W130" s="159"/>
    </row>
    <row r="131" spans="1:23" ht="13.5" customHeight="1" x14ac:dyDescent="0.3">
      <c r="A131" s="38">
        <v>42217</v>
      </c>
      <c r="B131" s="39">
        <v>672135851.89999998</v>
      </c>
      <c r="C131" s="40">
        <v>427223525.95999998</v>
      </c>
      <c r="D131" s="40">
        <v>16115334.439999999</v>
      </c>
      <c r="E131" s="43">
        <v>52563403.060000002</v>
      </c>
      <c r="F131" s="42"/>
      <c r="G131" s="42"/>
      <c r="H131" s="42"/>
      <c r="I131" s="39">
        <f t="shared" si="5"/>
        <v>744139865.89999998</v>
      </c>
      <c r="J131" s="40">
        <f t="shared" si="3"/>
        <v>447200506.70000005</v>
      </c>
      <c r="K131" s="40">
        <v>183143427.88</v>
      </c>
      <c r="L131" s="43">
        <f t="shared" si="4"/>
        <v>480082787.07999992</v>
      </c>
      <c r="M131" s="159"/>
      <c r="N131" s="159"/>
      <c r="O131" s="159"/>
      <c r="P131" s="159"/>
      <c r="Q131" s="159"/>
      <c r="R131" s="159"/>
      <c r="S131" s="159"/>
      <c r="T131" s="159"/>
      <c r="U131" s="159"/>
      <c r="V131" s="159"/>
      <c r="W131" s="159"/>
    </row>
    <row r="132" spans="1:23" ht="14.25" customHeight="1" x14ac:dyDescent="0.3">
      <c r="A132" s="38">
        <v>42248</v>
      </c>
      <c r="B132" s="39">
        <v>778839854.60000002</v>
      </c>
      <c r="C132" s="40">
        <v>575921411.04999995</v>
      </c>
      <c r="D132" s="40">
        <v>17400663</v>
      </c>
      <c r="E132" s="43">
        <v>57772193.890000001</v>
      </c>
      <c r="F132" s="39">
        <v>50780233.5</v>
      </c>
      <c r="G132" s="40">
        <v>18069649.329999998</v>
      </c>
      <c r="H132" s="43">
        <v>2594589.2200000002</v>
      </c>
      <c r="I132" s="39">
        <f t="shared" si="5"/>
        <v>672135851.89999998</v>
      </c>
      <c r="J132" s="40">
        <f t="shared" si="3"/>
        <v>533701513.24999994</v>
      </c>
      <c r="K132" s="40">
        <v>215029590.74000001</v>
      </c>
      <c r="L132" s="43">
        <f t="shared" si="4"/>
        <v>353463929.39000005</v>
      </c>
      <c r="M132" s="159"/>
      <c r="N132" s="159"/>
      <c r="O132" s="159"/>
      <c r="P132" s="159"/>
      <c r="Q132" s="159"/>
      <c r="R132" s="159"/>
      <c r="S132" s="159"/>
      <c r="T132" s="159"/>
      <c r="U132" s="159"/>
      <c r="V132" s="159"/>
      <c r="W132" s="159"/>
    </row>
    <row r="133" spans="1:23" ht="14.25" customHeight="1" x14ac:dyDescent="0.3">
      <c r="A133" s="38">
        <v>42278</v>
      </c>
      <c r="B133" s="39">
        <v>818580967.39999998</v>
      </c>
      <c r="C133" s="40">
        <v>547854674.19000006</v>
      </c>
      <c r="D133" s="40">
        <v>17270512.050000001</v>
      </c>
      <c r="E133" s="43">
        <v>52266179.109999999</v>
      </c>
      <c r="F133" s="42"/>
      <c r="G133" s="42"/>
      <c r="H133" s="42"/>
      <c r="I133" s="39">
        <f t="shared" si="5"/>
        <v>829620088.10000002</v>
      </c>
      <c r="J133" s="40">
        <f t="shared" si="3"/>
        <v>480347170.51999998</v>
      </c>
      <c r="K133" s="40">
        <v>267551361.37</v>
      </c>
      <c r="L133" s="43">
        <f t="shared" si="4"/>
        <v>616824278.95000005</v>
      </c>
      <c r="M133" s="159"/>
      <c r="N133" s="159"/>
      <c r="O133" s="159"/>
      <c r="P133" s="159"/>
      <c r="Q133" s="159"/>
      <c r="R133" s="159"/>
      <c r="S133" s="159"/>
      <c r="T133" s="159"/>
      <c r="U133" s="159"/>
      <c r="V133" s="159"/>
      <c r="W133" s="159"/>
    </row>
    <row r="134" spans="1:23" ht="14.25" customHeight="1" x14ac:dyDescent="0.3">
      <c r="A134" s="38">
        <v>42309</v>
      </c>
      <c r="B134" s="39">
        <v>782592196.79999995</v>
      </c>
      <c r="C134" s="40">
        <v>576253185.80999994</v>
      </c>
      <c r="D134" s="40">
        <v>22956350.100000001</v>
      </c>
      <c r="E134" s="43">
        <v>57878759.700000003</v>
      </c>
      <c r="F134" s="219"/>
      <c r="G134" s="219"/>
      <c r="H134" s="219"/>
      <c r="I134" s="39">
        <f t="shared" si="5"/>
        <v>818580967.39999998</v>
      </c>
      <c r="J134" s="40">
        <f t="shared" si="3"/>
        <v>431561154.53999996</v>
      </c>
      <c r="K134" s="40">
        <v>231595586.25</v>
      </c>
      <c r="L134" s="43">
        <f t="shared" si="4"/>
        <v>618615399.11000001</v>
      </c>
      <c r="M134" s="159"/>
      <c r="N134" s="159"/>
      <c r="O134" s="159"/>
      <c r="P134" s="159"/>
      <c r="Q134" s="159"/>
      <c r="R134" s="159"/>
      <c r="S134" s="159"/>
      <c r="T134" s="159"/>
      <c r="U134" s="159"/>
      <c r="V134" s="159"/>
      <c r="W134" s="159"/>
    </row>
    <row r="135" spans="1:23" ht="14.25" customHeight="1" x14ac:dyDescent="0.3">
      <c r="A135" s="38">
        <v>42339</v>
      </c>
      <c r="B135" s="54">
        <v>828142048.60000002</v>
      </c>
      <c r="C135" s="48">
        <v>659416926.83000004</v>
      </c>
      <c r="D135" s="48">
        <v>23362958.41</v>
      </c>
      <c r="E135" s="50">
        <v>52021666.350000001</v>
      </c>
      <c r="F135" s="54">
        <v>61948854.93</v>
      </c>
      <c r="G135" s="55">
        <v>22904173.899999999</v>
      </c>
      <c r="H135" s="56">
        <v>2838132.68</v>
      </c>
      <c r="I135" s="39">
        <f>B134+F134</f>
        <v>782592196.79999995</v>
      </c>
      <c r="J135" s="40">
        <f>C132-E132-D133+G130-H133+E133</f>
        <v>553144884.21999991</v>
      </c>
      <c r="K135" s="40">
        <v>243272371.65000001</v>
      </c>
      <c r="L135" s="43">
        <f t="shared" si="4"/>
        <v>472719684.23000002</v>
      </c>
      <c r="M135" s="159"/>
      <c r="N135" s="159"/>
      <c r="O135" s="159"/>
      <c r="P135" s="159"/>
      <c r="Q135" s="159"/>
      <c r="R135" s="159"/>
      <c r="S135" s="159"/>
      <c r="T135" s="159"/>
      <c r="U135" s="159"/>
      <c r="V135" s="159"/>
      <c r="W135" s="159"/>
    </row>
    <row r="136" spans="1:23" ht="14.25" customHeight="1" x14ac:dyDescent="0.3">
      <c r="A136" s="220">
        <v>42370</v>
      </c>
      <c r="B136" s="58">
        <v>610420285.89999998</v>
      </c>
      <c r="C136" s="40">
        <v>409557533.55000001</v>
      </c>
      <c r="D136" s="40">
        <v>52881890.670000002</v>
      </c>
      <c r="E136" s="43">
        <v>44377737.259999998</v>
      </c>
      <c r="F136" s="59"/>
      <c r="G136" s="59"/>
      <c r="H136" s="59"/>
      <c r="I136" s="61">
        <f>B135+F135</f>
        <v>890090903.52999997</v>
      </c>
      <c r="J136" s="62">
        <f>C133-E133-D134+G131-H134+E134</f>
        <v>530510904.68000001</v>
      </c>
      <c r="K136" s="62">
        <v>163348748.13</v>
      </c>
      <c r="L136" s="63">
        <f t="shared" si="4"/>
        <v>522928746.97999996</v>
      </c>
      <c r="M136" s="159"/>
      <c r="N136" s="159"/>
      <c r="O136" s="159"/>
      <c r="P136" s="159"/>
      <c r="Q136" s="159"/>
      <c r="R136" s="159"/>
      <c r="S136" s="159"/>
      <c r="T136" s="159"/>
      <c r="U136" s="159"/>
      <c r="V136" s="159"/>
      <c r="W136" s="159"/>
    </row>
    <row r="137" spans="1:23" ht="14.25" customHeight="1" x14ac:dyDescent="0.3">
      <c r="A137" s="38">
        <v>42401</v>
      </c>
      <c r="B137" s="54">
        <v>651131928.79999995</v>
      </c>
      <c r="C137" s="40">
        <v>447143045.25</v>
      </c>
      <c r="D137" s="40">
        <v>13205670.32</v>
      </c>
      <c r="E137" s="43">
        <v>45875087.859999999</v>
      </c>
      <c r="F137" s="55"/>
      <c r="G137" s="55"/>
      <c r="H137" s="55"/>
      <c r="I137" s="39">
        <f t="shared" ref="I137:I139" si="6">B136+F136</f>
        <v>610420285.89999998</v>
      </c>
      <c r="J137" s="40">
        <f t="shared" ref="J137:J141" si="7">C134-E134-D135+G132-H135+E135</f>
        <v>562264650.69999993</v>
      </c>
      <c r="K137" s="40">
        <v>187966274.59999999</v>
      </c>
      <c r="L137" s="43">
        <f t="shared" si="4"/>
        <v>236121909.80000004</v>
      </c>
      <c r="M137" s="159"/>
      <c r="N137" s="159"/>
      <c r="O137" s="159"/>
      <c r="P137" s="159"/>
      <c r="Q137" s="159"/>
      <c r="R137" s="159"/>
      <c r="S137" s="159"/>
      <c r="T137" s="159"/>
      <c r="U137" s="159"/>
      <c r="V137" s="159"/>
      <c r="W137" s="159"/>
    </row>
    <row r="138" spans="1:23" ht="14.25" customHeight="1" x14ac:dyDescent="0.3">
      <c r="A138" s="38">
        <v>42430</v>
      </c>
      <c r="B138" s="54">
        <v>707264929.60000002</v>
      </c>
      <c r="C138" s="40">
        <v>472455004.50999999</v>
      </c>
      <c r="D138" s="40">
        <v>12651609.17</v>
      </c>
      <c r="E138" s="43">
        <v>59437337.490000002</v>
      </c>
      <c r="F138" s="55">
        <v>37237629.039999999</v>
      </c>
      <c r="G138" s="55">
        <v>16594825.699999999</v>
      </c>
      <c r="H138" s="55">
        <v>2556252.4300000002</v>
      </c>
      <c r="I138" s="39">
        <f t="shared" si="6"/>
        <v>651131928.79999995</v>
      </c>
      <c r="J138" s="40">
        <f t="shared" si="7"/>
        <v>598891107.07000005</v>
      </c>
      <c r="K138" s="40">
        <v>220848916.75</v>
      </c>
      <c r="L138" s="43">
        <f t="shared" si="4"/>
        <v>273089738.4799999</v>
      </c>
      <c r="M138" s="159"/>
      <c r="N138" s="159"/>
      <c r="O138" s="159"/>
      <c r="P138" s="159"/>
      <c r="Q138" s="159"/>
      <c r="R138" s="159"/>
      <c r="S138" s="159"/>
      <c r="T138" s="159"/>
      <c r="U138" s="159"/>
      <c r="V138" s="159"/>
      <c r="W138" s="159"/>
    </row>
    <row r="139" spans="1:23" ht="14.25" customHeight="1" x14ac:dyDescent="0.3">
      <c r="A139" s="38">
        <v>42461</v>
      </c>
      <c r="B139" s="54">
        <v>698003808.60000002</v>
      </c>
      <c r="C139" s="40">
        <v>485924413.86000001</v>
      </c>
      <c r="D139" s="40">
        <v>20562644.719999999</v>
      </c>
      <c r="E139" s="43">
        <v>54966351.990000002</v>
      </c>
      <c r="F139" s="55"/>
      <c r="G139" s="55"/>
      <c r="H139" s="55"/>
      <c r="I139" s="39">
        <f t="shared" si="6"/>
        <v>744502558.63999999</v>
      </c>
      <c r="J139" s="40">
        <f t="shared" si="7"/>
        <v>397849213.83000004</v>
      </c>
      <c r="K139" s="40">
        <v>179682879.15000001</v>
      </c>
      <c r="L139" s="43">
        <f t="shared" si="4"/>
        <v>526336223.95999992</v>
      </c>
      <c r="M139" s="159"/>
      <c r="N139" s="159"/>
      <c r="O139" s="159"/>
      <c r="P139" s="159"/>
      <c r="Q139" s="159"/>
      <c r="R139" s="159"/>
      <c r="S139" s="159"/>
      <c r="T139" s="159"/>
      <c r="U139" s="159"/>
      <c r="V139" s="159"/>
      <c r="W139" s="159"/>
    </row>
    <row r="140" spans="1:23" ht="14.25" customHeight="1" x14ac:dyDescent="0.3">
      <c r="A140" s="38">
        <v>42491</v>
      </c>
      <c r="B140" s="54">
        <v>712158148.89999998</v>
      </c>
      <c r="C140" s="40">
        <v>464617623.49000001</v>
      </c>
      <c r="D140" s="40">
        <v>14718577.9</v>
      </c>
      <c r="E140" s="43">
        <v>45040065.979999997</v>
      </c>
      <c r="F140" s="55"/>
      <c r="G140" s="55"/>
      <c r="H140" s="55"/>
      <c r="I140" s="39">
        <f>B139+F139</f>
        <v>698003808.60000002</v>
      </c>
      <c r="J140" s="40">
        <f t="shared" si="7"/>
        <v>468401607.17999995</v>
      </c>
      <c r="K140" s="40">
        <v>232468647.75999999</v>
      </c>
      <c r="L140" s="43">
        <f t="shared" si="4"/>
        <v>462070849.18000007</v>
      </c>
      <c r="M140" s="159"/>
      <c r="N140" s="159"/>
      <c r="O140" s="159"/>
      <c r="P140" s="159"/>
      <c r="Q140" s="159"/>
      <c r="R140" s="159"/>
      <c r="S140" s="159"/>
      <c r="T140" s="159"/>
      <c r="U140" s="159"/>
      <c r="V140" s="159"/>
      <c r="W140" s="159"/>
    </row>
    <row r="141" spans="1:23" ht="14.25" customHeight="1" x14ac:dyDescent="0.3">
      <c r="A141" s="38">
        <v>42522</v>
      </c>
      <c r="B141" s="54">
        <v>750323145.5</v>
      </c>
      <c r="C141" s="40">
        <v>474774167.94</v>
      </c>
      <c r="D141" s="40">
        <v>12672246.779999999</v>
      </c>
      <c r="E141" s="43">
        <v>48550347.990000002</v>
      </c>
      <c r="F141" s="55">
        <v>41797049.740000002</v>
      </c>
      <c r="G141" s="55">
        <v>17501051.859999999</v>
      </c>
      <c r="H141" s="55">
        <v>2334125.31</v>
      </c>
      <c r="I141" s="39">
        <f t="shared" ref="I141" si="8">B140+F140</f>
        <v>712158148.89999998</v>
      </c>
      <c r="J141" s="40">
        <f t="shared" si="7"/>
        <v>447421374.28999996</v>
      </c>
      <c r="K141" s="40">
        <v>192071363.72</v>
      </c>
      <c r="L141" s="43">
        <f t="shared" si="4"/>
        <v>456808138.33000004</v>
      </c>
      <c r="M141" s="159"/>
      <c r="N141" s="159"/>
      <c r="O141" s="159"/>
      <c r="P141" s="159"/>
      <c r="Q141" s="159"/>
      <c r="R141" s="159"/>
      <c r="S141" s="159"/>
      <c r="T141" s="159"/>
      <c r="U141" s="159"/>
      <c r="V141" s="159"/>
      <c r="W141" s="159"/>
    </row>
    <row r="142" spans="1:23" ht="14.25" customHeight="1" x14ac:dyDescent="0.3">
      <c r="A142" s="38">
        <v>42552</v>
      </c>
      <c r="B142" s="54">
        <v>633766169.70000005</v>
      </c>
      <c r="C142" s="40">
        <v>377972757.29000002</v>
      </c>
      <c r="D142" s="40">
        <v>17452311.559999999</v>
      </c>
      <c r="E142" s="43">
        <v>53907478.299999997</v>
      </c>
      <c r="F142" s="55"/>
      <c r="G142" s="55"/>
      <c r="H142" s="55"/>
      <c r="I142" s="39">
        <f>B141+F141</f>
        <v>792120195.24000001</v>
      </c>
      <c r="J142" s="40">
        <f>C139-E139-D140+G137-H140+E140</f>
        <v>461279549.95000005</v>
      </c>
      <c r="K142" s="40">
        <v>174382407.5</v>
      </c>
      <c r="L142" s="43">
        <f>I142-J142+K142</f>
        <v>505223052.78999996</v>
      </c>
      <c r="M142" s="159"/>
      <c r="N142" s="159"/>
      <c r="O142" s="159"/>
      <c r="P142" s="159"/>
      <c r="Q142" s="159"/>
      <c r="R142" s="159"/>
      <c r="S142" s="159"/>
      <c r="T142" s="159"/>
      <c r="U142" s="159"/>
      <c r="V142" s="159"/>
      <c r="W142" s="159"/>
    </row>
    <row r="143" spans="1:23" ht="14.25" customHeight="1" x14ac:dyDescent="0.3">
      <c r="A143" s="38">
        <v>42583</v>
      </c>
      <c r="B143" s="54">
        <v>700070954.79999995</v>
      </c>
      <c r="C143" s="40">
        <v>462094185.91000003</v>
      </c>
      <c r="D143" s="40">
        <v>17241118.239999998</v>
      </c>
      <c r="E143" s="43">
        <v>56391138.200000003</v>
      </c>
      <c r="F143" s="55"/>
      <c r="G143" s="55"/>
      <c r="H143" s="55"/>
      <c r="I143" s="39">
        <f t="shared" ref="I143:I159" si="9">B142+F142</f>
        <v>633766169.70000005</v>
      </c>
      <c r="J143" s="40">
        <f t="shared" ref="J143:J159" si="10">C140-E140-D141+G138-H141+E141</f>
        <v>469716359.11000001</v>
      </c>
      <c r="K143" s="40">
        <v>216396087.56999999</v>
      </c>
      <c r="L143" s="43">
        <f t="shared" ref="L143:L159" si="11">I143-J143+K143</f>
        <v>380445898.16000003</v>
      </c>
      <c r="M143" s="159"/>
      <c r="N143" s="159"/>
      <c r="O143" s="159"/>
      <c r="P143" s="159"/>
      <c r="Q143" s="159"/>
      <c r="R143" s="159"/>
      <c r="S143" s="159"/>
      <c r="T143" s="159"/>
      <c r="U143" s="159"/>
      <c r="V143" s="159"/>
      <c r="W143" s="159"/>
    </row>
    <row r="144" spans="1:23" ht="14.25" customHeight="1" x14ac:dyDescent="0.3">
      <c r="A144" s="38">
        <v>42614</v>
      </c>
      <c r="B144" s="54">
        <v>728898991.79999995</v>
      </c>
      <c r="C144" s="40">
        <v>497930305.67000002</v>
      </c>
      <c r="D144" s="40">
        <v>12466763.17</v>
      </c>
      <c r="E144" s="43">
        <v>62573380</v>
      </c>
      <c r="F144" s="55">
        <v>40463697.770000003</v>
      </c>
      <c r="G144" s="55">
        <v>16022072.91</v>
      </c>
      <c r="H144" s="55">
        <v>2254247.7000000002</v>
      </c>
      <c r="I144" s="39">
        <f t="shared" si="9"/>
        <v>700070954.79999995</v>
      </c>
      <c r="J144" s="40">
        <f t="shared" si="10"/>
        <v>462678986.69</v>
      </c>
      <c r="K144" s="40">
        <v>204823283.12</v>
      </c>
      <c r="L144" s="43">
        <f t="shared" si="11"/>
        <v>442215251.22999996</v>
      </c>
      <c r="M144" s="159"/>
      <c r="N144" s="159"/>
      <c r="O144" s="159"/>
      <c r="P144" s="159"/>
      <c r="Q144" s="159"/>
      <c r="R144" s="159"/>
      <c r="S144" s="159"/>
      <c r="T144" s="159"/>
      <c r="U144" s="159"/>
      <c r="V144" s="159"/>
      <c r="W144" s="159"/>
    </row>
    <row r="145" spans="1:23" ht="14.25" customHeight="1" x14ac:dyDescent="0.3">
      <c r="A145" s="38">
        <v>42644</v>
      </c>
      <c r="B145" s="54">
        <v>738053130.39999998</v>
      </c>
      <c r="C145" s="40">
        <v>509200508.88999999</v>
      </c>
      <c r="D145" s="40">
        <v>16570761.49</v>
      </c>
      <c r="E145" s="43">
        <v>71571133.640000001</v>
      </c>
      <c r="F145" s="55"/>
      <c r="G145" s="55"/>
      <c r="H145" s="55"/>
      <c r="I145" s="39">
        <f t="shared" si="9"/>
        <v>769362689.56999993</v>
      </c>
      <c r="J145" s="40">
        <f t="shared" si="10"/>
        <v>363215298.94999999</v>
      </c>
      <c r="K145" s="40">
        <v>253363703.63</v>
      </c>
      <c r="L145" s="43">
        <f t="shared" si="11"/>
        <v>659511094.25</v>
      </c>
      <c r="M145" s="159"/>
      <c r="N145" s="159"/>
      <c r="O145" s="159"/>
      <c r="P145" s="159"/>
      <c r="Q145" s="159"/>
      <c r="R145" s="159"/>
      <c r="S145" s="159"/>
      <c r="T145" s="159"/>
      <c r="U145" s="159"/>
      <c r="V145" s="159"/>
      <c r="W145" s="159"/>
    </row>
    <row r="146" spans="1:23" ht="14.25" customHeight="1" x14ac:dyDescent="0.3">
      <c r="A146" s="38">
        <v>42675</v>
      </c>
      <c r="B146" s="54">
        <v>770692571.29999995</v>
      </c>
      <c r="C146" s="40">
        <v>548252850.13999999</v>
      </c>
      <c r="D146" s="40">
        <v>12703956.48</v>
      </c>
      <c r="E146" s="43">
        <v>73474520.870000005</v>
      </c>
      <c r="F146" s="55"/>
      <c r="G146" s="55"/>
      <c r="H146" s="55"/>
      <c r="I146" s="39">
        <f t="shared" si="9"/>
        <v>738053130.39999998</v>
      </c>
      <c r="J146" s="40">
        <f t="shared" si="10"/>
        <v>471056468.70000005</v>
      </c>
      <c r="K146" s="55">
        <v>224614117.56999999</v>
      </c>
      <c r="L146" s="43">
        <f t="shared" si="11"/>
        <v>491610779.26999992</v>
      </c>
      <c r="M146" s="159"/>
      <c r="N146" s="159"/>
      <c r="O146" s="159"/>
      <c r="P146" s="159"/>
      <c r="Q146" s="159"/>
      <c r="R146" s="159"/>
      <c r="S146" s="159"/>
      <c r="T146" s="159"/>
      <c r="U146" s="159"/>
      <c r="V146" s="159"/>
      <c r="W146" s="159"/>
    </row>
    <row r="147" spans="1:23" ht="14.25" customHeight="1" x14ac:dyDescent="0.3">
      <c r="A147" s="38">
        <v>42705</v>
      </c>
      <c r="B147" s="67">
        <v>814267917.5</v>
      </c>
      <c r="C147" s="48">
        <v>578733525.41999996</v>
      </c>
      <c r="D147" s="48">
        <v>19405240.170000002</v>
      </c>
      <c r="E147" s="50">
        <v>70447941.640000001</v>
      </c>
      <c r="F147" s="67">
        <v>48808846.469999999</v>
      </c>
      <c r="G147" s="68">
        <v>21346987.34</v>
      </c>
      <c r="H147" s="68">
        <v>2401788.4</v>
      </c>
      <c r="I147" s="47">
        <f t="shared" si="9"/>
        <v>770692571.29999995</v>
      </c>
      <c r="J147" s="48">
        <f t="shared" si="10"/>
        <v>490357297.81999999</v>
      </c>
      <c r="K147" s="68">
        <v>253492793.37</v>
      </c>
      <c r="L147" s="50">
        <f t="shared" si="11"/>
        <v>533828066.84999996</v>
      </c>
      <c r="M147" s="159"/>
      <c r="N147" s="159"/>
      <c r="O147" s="159"/>
      <c r="P147" s="159"/>
      <c r="Q147" s="159"/>
      <c r="R147" s="159"/>
      <c r="S147" s="159"/>
      <c r="T147" s="159"/>
      <c r="U147" s="159"/>
      <c r="V147" s="159"/>
      <c r="W147" s="159"/>
    </row>
    <row r="148" spans="1:23" ht="14.25" customHeight="1" x14ac:dyDescent="0.3">
      <c r="A148" s="71">
        <v>42736</v>
      </c>
      <c r="B148" s="54">
        <v>676172862.52999997</v>
      </c>
      <c r="C148" s="40">
        <v>427746020.56999999</v>
      </c>
      <c r="D148" s="40">
        <v>35282754.299999997</v>
      </c>
      <c r="E148" s="43">
        <v>72867490.280000001</v>
      </c>
      <c r="F148" s="58"/>
      <c r="G148" s="55"/>
      <c r="H148" s="55"/>
      <c r="I148" s="61">
        <f t="shared" si="9"/>
        <v>863076763.97000003</v>
      </c>
      <c r="J148" s="62">
        <f t="shared" si="10"/>
        <v>498399939.63999999</v>
      </c>
      <c r="K148" s="40">
        <v>194479991.38</v>
      </c>
      <c r="L148" s="63">
        <f t="shared" si="11"/>
        <v>559156815.71000004</v>
      </c>
      <c r="M148" s="159"/>
      <c r="N148" s="159"/>
      <c r="O148" s="159"/>
      <c r="P148" s="159"/>
      <c r="Q148" s="159"/>
      <c r="R148" s="159"/>
      <c r="S148" s="159"/>
      <c r="T148" s="159"/>
      <c r="U148" s="159"/>
      <c r="V148" s="159"/>
      <c r="W148" s="159"/>
    </row>
    <row r="149" spans="1:23" ht="14.25" customHeight="1" x14ac:dyDescent="0.3">
      <c r="A149" s="38">
        <v>42767</v>
      </c>
      <c r="B149" s="54">
        <v>664868210.84000003</v>
      </c>
      <c r="C149" s="40">
        <v>480562597.10000002</v>
      </c>
      <c r="D149" s="40">
        <v>11415796.640000001</v>
      </c>
      <c r="E149" s="43">
        <v>76834853.189999998</v>
      </c>
      <c r="F149" s="54"/>
      <c r="G149" s="55"/>
      <c r="H149" s="55"/>
      <c r="I149" s="39">
        <f t="shared" si="9"/>
        <v>676172862.52999997</v>
      </c>
      <c r="J149" s="40">
        <f t="shared" si="10"/>
        <v>539441315.25</v>
      </c>
      <c r="K149" s="40">
        <v>214997815.02000001</v>
      </c>
      <c r="L149" s="43">
        <f t="shared" si="11"/>
        <v>351729362.29999995</v>
      </c>
      <c r="M149" s="159"/>
      <c r="N149" s="159"/>
      <c r="O149" s="159"/>
      <c r="P149" s="159"/>
      <c r="Q149" s="159"/>
      <c r="R149" s="159"/>
      <c r="S149" s="159"/>
      <c r="T149" s="159"/>
      <c r="U149" s="159"/>
      <c r="V149" s="159"/>
      <c r="W149" s="159"/>
    </row>
    <row r="150" spans="1:23" ht="14.25" customHeight="1" x14ac:dyDescent="0.3">
      <c r="A150" s="38">
        <v>42795</v>
      </c>
      <c r="B150" s="54">
        <v>812474610.38</v>
      </c>
      <c r="C150" s="40">
        <v>570666207.87</v>
      </c>
      <c r="D150" s="40">
        <v>13329073.529999999</v>
      </c>
      <c r="E150" s="43">
        <v>93973590.519999996</v>
      </c>
      <c r="F150" s="54">
        <v>33817093.899999999</v>
      </c>
      <c r="G150" s="55">
        <v>14654060.23</v>
      </c>
      <c r="H150" s="55">
        <v>2100564.98</v>
      </c>
      <c r="I150" s="39">
        <f t="shared" si="9"/>
        <v>664868210.84000003</v>
      </c>
      <c r="J150" s="40">
        <f t="shared" si="10"/>
        <v>545870319.75999999</v>
      </c>
      <c r="K150" s="40">
        <v>250758812.5</v>
      </c>
      <c r="L150" s="43">
        <f t="shared" si="11"/>
        <v>369756703.58000004</v>
      </c>
      <c r="M150" s="159"/>
      <c r="N150" s="159"/>
      <c r="O150" s="159"/>
      <c r="P150" s="159"/>
      <c r="Q150" s="159"/>
      <c r="R150" s="159"/>
      <c r="S150" s="159"/>
      <c r="T150" s="159"/>
      <c r="U150" s="159"/>
      <c r="V150" s="159"/>
      <c r="W150" s="159"/>
    </row>
    <row r="151" spans="1:23" ht="14.25" customHeight="1" x14ac:dyDescent="0.3">
      <c r="A151" s="38">
        <v>42826</v>
      </c>
      <c r="B151" s="54">
        <v>704020527.47000003</v>
      </c>
      <c r="C151" s="40">
        <v>499644727.31999999</v>
      </c>
      <c r="D151" s="40">
        <v>12732789.550000001</v>
      </c>
      <c r="E151" s="43">
        <v>83774524.670000002</v>
      </c>
      <c r="F151" s="221"/>
      <c r="G151" s="52"/>
      <c r="H151" s="52"/>
      <c r="I151" s="39">
        <f t="shared" si="9"/>
        <v>846291704.27999997</v>
      </c>
      <c r="J151" s="40">
        <f t="shared" si="10"/>
        <v>420297586.83999997</v>
      </c>
      <c r="K151" s="40">
        <v>222432937.30000001</v>
      </c>
      <c r="L151" s="43">
        <f t="shared" si="11"/>
        <v>648427054.74000001</v>
      </c>
      <c r="M151" s="159"/>
      <c r="N151" s="159"/>
      <c r="O151" s="159"/>
      <c r="P151" s="159"/>
      <c r="Q151" s="159"/>
      <c r="R151" s="159"/>
      <c r="S151" s="159"/>
      <c r="T151" s="159"/>
      <c r="U151" s="159"/>
      <c r="V151" s="159"/>
      <c r="W151" s="159"/>
    </row>
    <row r="152" spans="1:23" ht="14.25" customHeight="1" x14ac:dyDescent="0.3">
      <c r="A152" s="38">
        <v>42856</v>
      </c>
      <c r="B152" s="54">
        <v>782641654.68999994</v>
      </c>
      <c r="C152" s="40">
        <v>528284161.67000002</v>
      </c>
      <c r="D152" s="40">
        <v>11066352.460000001</v>
      </c>
      <c r="E152" s="43">
        <v>94342672.560000002</v>
      </c>
      <c r="F152" s="221"/>
      <c r="G152" s="40"/>
      <c r="H152" s="40"/>
      <c r="I152" s="39">
        <f t="shared" si="9"/>
        <v>704020527.47000003</v>
      </c>
      <c r="J152" s="40">
        <f t="shared" si="10"/>
        <v>503618683.25999999</v>
      </c>
      <c r="K152" s="40">
        <v>230557925.72</v>
      </c>
      <c r="L152" s="43">
        <f t="shared" si="11"/>
        <v>430959769.93000007</v>
      </c>
      <c r="M152" s="159"/>
      <c r="N152" s="159"/>
      <c r="O152" s="159"/>
      <c r="P152" s="159"/>
      <c r="Q152" s="159"/>
      <c r="R152" s="159"/>
      <c r="S152" s="159"/>
      <c r="T152" s="159"/>
      <c r="U152" s="159"/>
      <c r="V152" s="159"/>
      <c r="W152" s="159"/>
    </row>
    <row r="153" spans="1:23" ht="14.25" customHeight="1" x14ac:dyDescent="0.3">
      <c r="A153" s="38">
        <v>42887</v>
      </c>
      <c r="B153" s="54">
        <v>808156164.27999997</v>
      </c>
      <c r="C153" s="40">
        <v>505460711.10000002</v>
      </c>
      <c r="D153" s="40">
        <v>12428406.99</v>
      </c>
      <c r="E153" s="43">
        <v>88953209.579999998</v>
      </c>
      <c r="F153" s="54">
        <v>38285472.090000004</v>
      </c>
      <c r="G153" s="55">
        <v>18096971.370000001</v>
      </c>
      <c r="H153" s="55">
        <v>1985238.51</v>
      </c>
      <c r="I153" s="39">
        <f t="shared" si="9"/>
        <v>782641654.68999994</v>
      </c>
      <c r="J153" s="40">
        <f t="shared" si="10"/>
        <v>547734352.47000003</v>
      </c>
      <c r="K153" s="40">
        <v>210148896.38</v>
      </c>
      <c r="L153" s="43">
        <f t="shared" si="11"/>
        <v>445056198.5999999</v>
      </c>
      <c r="M153" s="159"/>
      <c r="N153" s="159"/>
      <c r="O153" s="159"/>
      <c r="P153" s="159"/>
      <c r="Q153" s="159"/>
      <c r="R153" s="159"/>
      <c r="S153" s="159"/>
      <c r="T153" s="159"/>
      <c r="U153" s="159"/>
      <c r="V153" s="159"/>
      <c r="W153" s="159"/>
    </row>
    <row r="154" spans="1:23" ht="14.25" customHeight="1" x14ac:dyDescent="0.3">
      <c r="A154" s="38">
        <v>42917</v>
      </c>
      <c r="B154" s="54">
        <v>699414085.57000005</v>
      </c>
      <c r="C154" s="40">
        <v>424803736.79000002</v>
      </c>
      <c r="D154" s="40">
        <v>13132777.01</v>
      </c>
      <c r="E154" s="43">
        <v>68118729.209999993</v>
      </c>
      <c r="F154" s="54"/>
      <c r="G154" s="55"/>
      <c r="H154" s="55"/>
      <c r="I154" s="39">
        <f t="shared" si="9"/>
        <v>846441636.37</v>
      </c>
      <c r="J154" s="40">
        <f t="shared" si="10"/>
        <v>499146522.75</v>
      </c>
      <c r="K154" s="40">
        <v>196148774.33000001</v>
      </c>
      <c r="L154" s="43">
        <f t="shared" si="11"/>
        <v>543443887.95000005</v>
      </c>
      <c r="M154" s="159"/>
      <c r="N154" s="159"/>
      <c r="O154" s="159"/>
      <c r="P154" s="159"/>
      <c r="Q154" s="159"/>
      <c r="R154" s="159"/>
      <c r="S154" s="159"/>
      <c r="T154" s="159"/>
      <c r="U154" s="159"/>
      <c r="V154" s="159"/>
      <c r="W154" s="159"/>
    </row>
    <row r="155" spans="1:23" ht="14.25" customHeight="1" x14ac:dyDescent="0.3">
      <c r="A155" s="38">
        <v>42948</v>
      </c>
      <c r="B155" s="54">
        <v>747634650.21000004</v>
      </c>
      <c r="C155" s="40">
        <v>476788667.30000001</v>
      </c>
      <c r="D155" s="40">
        <v>16749519.52</v>
      </c>
      <c r="E155" s="43">
        <v>65977450.969999999</v>
      </c>
      <c r="F155" s="54"/>
      <c r="G155" s="55"/>
      <c r="H155" s="55"/>
      <c r="I155" s="39">
        <f t="shared" si="9"/>
        <v>699414085.57000005</v>
      </c>
      <c r="J155" s="40">
        <f t="shared" si="10"/>
        <v>523135113.42000002</v>
      </c>
      <c r="K155" s="40">
        <v>220123416.13</v>
      </c>
      <c r="L155" s="43">
        <f t="shared" si="11"/>
        <v>396402388.28000003</v>
      </c>
      <c r="M155" s="159"/>
      <c r="N155" s="159"/>
      <c r="O155" s="159"/>
      <c r="P155" s="159"/>
      <c r="Q155" s="159"/>
      <c r="R155" s="159"/>
      <c r="S155" s="159"/>
      <c r="T155" s="159"/>
      <c r="U155" s="159"/>
      <c r="V155" s="159"/>
      <c r="W155" s="159"/>
    </row>
    <row r="156" spans="1:23" ht="14.25" customHeight="1" x14ac:dyDescent="0.3">
      <c r="A156" s="38">
        <v>42979</v>
      </c>
      <c r="B156" s="54">
        <v>764179625.15999997</v>
      </c>
      <c r="C156" s="40">
        <v>512106228.42000002</v>
      </c>
      <c r="D156" s="40">
        <v>14682718.74</v>
      </c>
      <c r="E156" s="43">
        <v>79043959.530000001</v>
      </c>
      <c r="F156" s="54">
        <v>36868917.289999999</v>
      </c>
      <c r="G156" s="55">
        <v>14971669.710000001</v>
      </c>
      <c r="H156" s="55">
        <v>2061706.97</v>
      </c>
      <c r="I156" s="39">
        <f t="shared" si="9"/>
        <v>747634650.21000004</v>
      </c>
      <c r="J156" s="40">
        <f t="shared" si="10"/>
        <v>471493453.72000003</v>
      </c>
      <c r="K156" s="40">
        <v>224019708.21000001</v>
      </c>
      <c r="L156" s="43">
        <f t="shared" si="11"/>
        <v>500160904.70000005</v>
      </c>
      <c r="M156" s="159"/>
      <c r="N156" s="159"/>
      <c r="O156" s="159"/>
      <c r="P156" s="159"/>
      <c r="Q156" s="159"/>
      <c r="R156" s="159"/>
      <c r="S156" s="159"/>
      <c r="T156" s="159"/>
      <c r="U156" s="159"/>
      <c r="V156" s="159"/>
      <c r="W156" s="159"/>
    </row>
    <row r="157" spans="1:23" ht="14.25" customHeight="1" x14ac:dyDescent="0.3">
      <c r="A157" s="64">
        <v>43009</v>
      </c>
      <c r="B157" s="39">
        <v>826909113.13</v>
      </c>
      <c r="C157" s="40">
        <v>539826233.37</v>
      </c>
      <c r="D157" s="40">
        <v>14921681.289999999</v>
      </c>
      <c r="E157" s="43">
        <v>64783572.93</v>
      </c>
      <c r="F157" s="40"/>
      <c r="G157" s="40"/>
      <c r="H157" s="40"/>
      <c r="I157" s="39">
        <f t="shared" si="9"/>
        <v>801048542.44999993</v>
      </c>
      <c r="J157" s="40">
        <f t="shared" si="10"/>
        <v>405912939.03000009</v>
      </c>
      <c r="K157" s="40">
        <v>256838963.91999999</v>
      </c>
      <c r="L157" s="43">
        <f t="shared" si="11"/>
        <v>651974567.33999979</v>
      </c>
      <c r="M157" s="159"/>
      <c r="N157" s="159"/>
      <c r="O157" s="159"/>
      <c r="P157" s="159"/>
      <c r="Q157" s="159"/>
      <c r="R157" s="159"/>
      <c r="S157" s="159"/>
      <c r="T157" s="159"/>
      <c r="U157" s="159"/>
      <c r="V157" s="159"/>
      <c r="W157" s="159"/>
    </row>
    <row r="158" spans="1:23" ht="14.25" customHeight="1" x14ac:dyDescent="0.3">
      <c r="A158" s="64">
        <v>43040</v>
      </c>
      <c r="B158" s="39">
        <v>843342377.94000006</v>
      </c>
      <c r="C158" s="40">
        <v>578696649.88999999</v>
      </c>
      <c r="D158" s="40">
        <v>16970046.289999999</v>
      </c>
      <c r="E158" s="43">
        <v>82238390.439999998</v>
      </c>
      <c r="F158" s="40"/>
      <c r="G158" s="40"/>
      <c r="H158" s="40"/>
      <c r="I158" s="39">
        <f t="shared" si="9"/>
        <v>826909113.13</v>
      </c>
      <c r="J158" s="40">
        <f t="shared" si="10"/>
        <v>491207721.51999998</v>
      </c>
      <c r="K158" s="40">
        <v>217112414.30000001</v>
      </c>
      <c r="L158" s="43">
        <f t="shared" si="11"/>
        <v>552813805.91000009</v>
      </c>
      <c r="M158" s="159"/>
      <c r="N158" s="159"/>
      <c r="O158" s="159"/>
      <c r="P158" s="159"/>
      <c r="Q158" s="159"/>
      <c r="R158" s="159"/>
      <c r="S158" s="159"/>
      <c r="T158" s="159"/>
      <c r="U158" s="159"/>
      <c r="V158" s="159"/>
      <c r="W158" s="159"/>
    </row>
    <row r="159" spans="1:23" ht="14.25" customHeight="1" x14ac:dyDescent="0.3">
      <c r="A159" s="66">
        <v>43070</v>
      </c>
      <c r="B159" s="47">
        <v>902044223.36000001</v>
      </c>
      <c r="C159" s="48">
        <v>606867798.78999996</v>
      </c>
      <c r="D159" s="48">
        <v>19133633.77</v>
      </c>
      <c r="E159" s="50">
        <v>78630085.480000004</v>
      </c>
      <c r="F159" s="48">
        <v>44823807.310000002</v>
      </c>
      <c r="G159" s="48">
        <v>17987129.600000001</v>
      </c>
      <c r="H159" s="48">
        <v>2240347.12</v>
      </c>
      <c r="I159" s="47">
        <f t="shared" si="9"/>
        <v>843342377.94000006</v>
      </c>
      <c r="J159" s="48">
        <f t="shared" si="10"/>
        <v>482924160.52999997</v>
      </c>
      <c r="K159" s="48">
        <v>240215088.59999999</v>
      </c>
      <c r="L159" s="50">
        <f t="shared" si="11"/>
        <v>600633306.01000011</v>
      </c>
      <c r="M159" s="159"/>
      <c r="N159" s="159"/>
      <c r="O159" s="159"/>
      <c r="P159" s="159"/>
      <c r="Q159" s="159"/>
      <c r="R159" s="159"/>
      <c r="S159" s="159"/>
      <c r="T159" s="159"/>
      <c r="U159" s="159"/>
      <c r="V159" s="159"/>
      <c r="W159" s="159"/>
    </row>
    <row r="160" spans="1:23" ht="14.25" customHeight="1" x14ac:dyDescent="0.3">
      <c r="A160" s="38">
        <v>43101</v>
      </c>
      <c r="B160" s="39">
        <v>725699894.38</v>
      </c>
      <c r="C160" s="40">
        <v>449928158.10000002</v>
      </c>
      <c r="D160" s="40">
        <v>43788062.020000003</v>
      </c>
      <c r="E160" s="43">
        <v>95114295.849999994</v>
      </c>
      <c r="F160" s="40"/>
      <c r="G160" s="40"/>
      <c r="H160" s="40"/>
      <c r="I160" s="39">
        <f>B159+F159</f>
        <v>946868030.67000008</v>
      </c>
      <c r="J160" s="40">
        <f>C157-E157-D158+G155-H158+E158</f>
        <v>540311004.58999991</v>
      </c>
      <c r="K160" s="40">
        <v>187058214.40000001</v>
      </c>
      <c r="L160" s="43">
        <f>I160-J160+K160</f>
        <v>593615240.48000014</v>
      </c>
      <c r="M160" s="159"/>
      <c r="N160" s="159"/>
      <c r="O160" s="159"/>
      <c r="P160" s="159"/>
      <c r="Q160" s="159"/>
      <c r="R160" s="159"/>
      <c r="S160" s="159"/>
      <c r="T160" s="159"/>
      <c r="U160" s="159"/>
      <c r="V160" s="159"/>
      <c r="W160" s="159"/>
    </row>
    <row r="161" spans="1:23" ht="14.25" customHeight="1" x14ac:dyDescent="0.3">
      <c r="A161" s="38">
        <v>43132</v>
      </c>
      <c r="B161" s="39">
        <v>699768488.47000003</v>
      </c>
      <c r="C161" s="40">
        <v>490088265.38</v>
      </c>
      <c r="D161" s="40">
        <v>11329056.84</v>
      </c>
      <c r="E161" s="43">
        <v>81662837.319999993</v>
      </c>
      <c r="F161" s="40"/>
      <c r="G161" s="40"/>
      <c r="H161" s="40"/>
      <c r="I161" s="39">
        <f>B160+F160</f>
        <v>725699894.38</v>
      </c>
      <c r="J161" s="40">
        <f t="shared" ref="J161:J173" si="12">C158-E158-D159+G156-H159+E159</f>
        <v>568686033.75</v>
      </c>
      <c r="K161" s="40">
        <v>218225947.46000001</v>
      </c>
      <c r="L161" s="43">
        <f t="shared" ref="L161:L173" si="13">I161-J161+K161</f>
        <v>375239808.09000003</v>
      </c>
      <c r="M161" s="159"/>
      <c r="N161" s="159"/>
      <c r="O161" s="159"/>
      <c r="P161" s="159"/>
      <c r="Q161" s="159"/>
      <c r="R161" s="159"/>
      <c r="S161" s="159"/>
      <c r="T161" s="159"/>
      <c r="U161" s="159"/>
      <c r="V161" s="159"/>
      <c r="W161" s="159"/>
    </row>
    <row r="162" spans="1:23" ht="14.25" customHeight="1" x14ac:dyDescent="0.3">
      <c r="A162" s="38">
        <v>43160</v>
      </c>
      <c r="B162" s="54">
        <v>804789027.45000005</v>
      </c>
      <c r="C162" s="40">
        <v>518027906.25999999</v>
      </c>
      <c r="D162" s="40">
        <v>13115060.050000001</v>
      </c>
      <c r="E162" s="43">
        <v>66610565.909999996</v>
      </c>
      <c r="F162" s="54">
        <v>31767993.620000001</v>
      </c>
      <c r="G162" s="55">
        <v>14419672.09</v>
      </c>
      <c r="H162" s="55">
        <v>1918749.44</v>
      </c>
      <c r="I162" s="39">
        <f>B161+F161</f>
        <v>699768488.47000003</v>
      </c>
      <c r="J162" s="40">
        <f t="shared" si="12"/>
        <v>579563947.13999999</v>
      </c>
      <c r="K162" s="40">
        <v>213232342.37</v>
      </c>
      <c r="L162" s="43">
        <f t="shared" si="13"/>
        <v>333436883.70000005</v>
      </c>
      <c r="M162" s="159"/>
      <c r="N162" s="159"/>
      <c r="O162" s="159"/>
      <c r="P162" s="159"/>
      <c r="Q162" s="159"/>
      <c r="R162" s="159"/>
      <c r="S162" s="159"/>
      <c r="T162" s="159"/>
      <c r="U162" s="159"/>
      <c r="V162" s="159"/>
      <c r="W162" s="159"/>
    </row>
    <row r="163" spans="1:23" ht="14.25" customHeight="1" x14ac:dyDescent="0.3">
      <c r="A163" s="38">
        <v>43191</v>
      </c>
      <c r="B163" s="39">
        <v>806354070.04999995</v>
      </c>
      <c r="C163" s="40">
        <v>499298066.97000003</v>
      </c>
      <c r="D163" s="40">
        <v>12588824.09</v>
      </c>
      <c r="E163" s="43">
        <v>87473169.150000006</v>
      </c>
      <c r="F163" s="55"/>
      <c r="G163" s="55"/>
      <c r="H163" s="55"/>
      <c r="I163" s="39">
        <f>B162+F162</f>
        <v>836557021.07000005</v>
      </c>
      <c r="J163" s="40">
        <f t="shared" si="12"/>
        <v>425147642.73000002</v>
      </c>
      <c r="K163" s="40">
        <v>200463143.15000001</v>
      </c>
      <c r="L163" s="43">
        <f t="shared" si="13"/>
        <v>611872521.49000001</v>
      </c>
      <c r="M163" s="159"/>
      <c r="N163" s="159"/>
      <c r="O163" s="159"/>
      <c r="P163" s="159"/>
      <c r="Q163" s="159"/>
      <c r="R163" s="159"/>
      <c r="S163" s="159"/>
      <c r="T163" s="159"/>
      <c r="U163" s="159"/>
      <c r="V163" s="159"/>
      <c r="W163" s="159"/>
    </row>
    <row r="164" spans="1:23" ht="14.25" customHeight="1" x14ac:dyDescent="0.3">
      <c r="A164" s="38">
        <v>43221</v>
      </c>
      <c r="B164" s="39">
        <v>829990332.45000005</v>
      </c>
      <c r="C164" s="40">
        <v>515671057.04000002</v>
      </c>
      <c r="D164" s="40">
        <v>14335173.699999999</v>
      </c>
      <c r="E164" s="43">
        <v>93304159.760000005</v>
      </c>
      <c r="F164" s="55"/>
      <c r="G164" s="55"/>
      <c r="H164" s="55"/>
      <c r="I164" s="39">
        <f t="shared" ref="I164" si="14">B163+F163</f>
        <v>806354070.04999995</v>
      </c>
      <c r="J164" s="40">
        <f t="shared" si="12"/>
        <v>477989314.08000004</v>
      </c>
      <c r="K164" s="40">
        <v>208688769.18000001</v>
      </c>
      <c r="L164" s="43">
        <f t="shared" si="13"/>
        <v>537053525.14999986</v>
      </c>
      <c r="M164" s="159"/>
      <c r="N164" s="159"/>
      <c r="O164" s="159"/>
      <c r="P164" s="159"/>
      <c r="Q164" s="159"/>
      <c r="R164" s="159"/>
      <c r="S164" s="159"/>
      <c r="T164" s="159"/>
      <c r="U164" s="159"/>
      <c r="V164" s="159"/>
      <c r="W164" s="159"/>
    </row>
    <row r="165" spans="1:23" ht="14.25" customHeight="1" x14ac:dyDescent="0.3">
      <c r="A165" s="38">
        <v>43252</v>
      </c>
      <c r="B165" s="39">
        <v>862865919.30999994</v>
      </c>
      <c r="C165" s="40">
        <v>543752190.19000006</v>
      </c>
      <c r="D165" s="40">
        <v>13145023.42</v>
      </c>
      <c r="E165" s="43">
        <v>101767193.2</v>
      </c>
      <c r="F165" s="55">
        <v>35533026.710000001</v>
      </c>
      <c r="G165" s="55">
        <v>15287147.109999999</v>
      </c>
      <c r="H165" s="55">
        <v>1887617.68</v>
      </c>
      <c r="I165" s="39">
        <f>B164+F164</f>
        <v>829990332.45000005</v>
      </c>
      <c r="J165" s="40">
        <f t="shared" si="12"/>
        <v>526301685.41000009</v>
      </c>
      <c r="K165" s="40">
        <v>210130443.56</v>
      </c>
      <c r="L165" s="43">
        <f t="shared" si="13"/>
        <v>513819090.59999996</v>
      </c>
      <c r="M165" s="159"/>
      <c r="N165" s="159"/>
      <c r="O165" s="159"/>
      <c r="P165" s="159"/>
      <c r="Q165" s="159"/>
      <c r="R165" s="159"/>
      <c r="S165" s="159"/>
      <c r="T165" s="159"/>
      <c r="U165" s="159"/>
      <c r="V165" s="159"/>
      <c r="W165" s="159"/>
    </row>
    <row r="166" spans="1:23" ht="14.25" customHeight="1" x14ac:dyDescent="0.3">
      <c r="A166" s="38">
        <v>43282</v>
      </c>
      <c r="B166" s="39">
        <v>763787297.70000005</v>
      </c>
      <c r="C166" s="40">
        <v>477535218.69</v>
      </c>
      <c r="D166" s="40">
        <v>14277554.92</v>
      </c>
      <c r="E166" s="43">
        <v>87607666.920000002</v>
      </c>
      <c r="F166" s="55"/>
      <c r="G166" s="55"/>
      <c r="H166" s="55"/>
      <c r="I166" s="39">
        <f>B165+F165</f>
        <v>898398946.01999998</v>
      </c>
      <c r="J166" s="40">
        <f t="shared" si="12"/>
        <v>490793883.88000005</v>
      </c>
      <c r="K166" s="40">
        <v>225626138.81</v>
      </c>
      <c r="L166" s="43">
        <f t="shared" si="13"/>
        <v>633231200.94999993</v>
      </c>
      <c r="M166" s="159"/>
      <c r="N166" s="159"/>
      <c r="O166" s="159"/>
      <c r="P166" s="159"/>
      <c r="Q166" s="159"/>
      <c r="R166" s="159"/>
      <c r="S166" s="159"/>
      <c r="T166" s="159"/>
      <c r="U166" s="159"/>
      <c r="V166" s="159"/>
      <c r="W166" s="159"/>
    </row>
    <row r="167" spans="1:23" ht="14.25" customHeight="1" x14ac:dyDescent="0.3">
      <c r="A167" s="38">
        <v>43313</v>
      </c>
      <c r="B167" s="39">
        <v>815167141.55999994</v>
      </c>
      <c r="C167" s="40">
        <v>525285294.44999999</v>
      </c>
      <c r="D167" s="40">
        <v>18858103.5</v>
      </c>
      <c r="E167" s="43">
        <v>82047644.510000005</v>
      </c>
      <c r="F167" s="55"/>
      <c r="G167" s="55"/>
      <c r="H167" s="55"/>
      <c r="I167" s="39">
        <f t="shared" ref="I167:I171" si="15">B166+F166</f>
        <v>763787297.70000005</v>
      </c>
      <c r="J167" s="40">
        <f t="shared" si="12"/>
        <v>523521121.46999997</v>
      </c>
      <c r="K167" s="40">
        <v>215217478.06</v>
      </c>
      <c r="L167" s="43">
        <f t="shared" si="13"/>
        <v>455483654.29000008</v>
      </c>
      <c r="M167" s="159"/>
      <c r="N167" s="159"/>
      <c r="O167" s="159"/>
      <c r="P167" s="159"/>
      <c r="Q167" s="159"/>
      <c r="R167" s="159"/>
      <c r="S167" s="159"/>
      <c r="T167" s="159"/>
      <c r="U167" s="159"/>
      <c r="V167" s="159"/>
      <c r="W167" s="159"/>
    </row>
    <row r="168" spans="1:23" ht="14.25" customHeight="1" x14ac:dyDescent="0.3">
      <c r="A168" s="38">
        <v>43344</v>
      </c>
      <c r="B168" s="39">
        <v>833364111.09000003</v>
      </c>
      <c r="C168" s="40">
        <v>534589210.75</v>
      </c>
      <c r="D168" s="40">
        <v>14195821.74</v>
      </c>
      <c r="E168" s="43">
        <v>89774519.159999996</v>
      </c>
      <c r="F168" s="55">
        <v>34922966.840000004</v>
      </c>
      <c r="G168" s="55">
        <v>13614762.609999999</v>
      </c>
      <c r="H168" s="55">
        <v>1912712.96</v>
      </c>
      <c r="I168" s="39">
        <f>B167+F167</f>
        <v>815167141.55999994</v>
      </c>
      <c r="J168" s="40">
        <f t="shared" si="12"/>
        <v>515315108.99000007</v>
      </c>
      <c r="K168" s="40">
        <v>219632240.13</v>
      </c>
      <c r="L168" s="43">
        <f t="shared" si="13"/>
        <v>519484272.69999987</v>
      </c>
      <c r="M168" s="159"/>
      <c r="N168" s="159"/>
      <c r="O168" s="159"/>
      <c r="P168" s="159"/>
      <c r="Q168" s="159"/>
      <c r="R168" s="159"/>
      <c r="S168" s="159"/>
      <c r="T168" s="159"/>
      <c r="U168" s="159"/>
      <c r="V168" s="159"/>
      <c r="W168" s="159"/>
    </row>
    <row r="169" spans="1:23" ht="14.25" customHeight="1" x14ac:dyDescent="0.3">
      <c r="A169" s="38">
        <v>43374</v>
      </c>
      <c r="B169" s="39">
        <v>907095676.30999994</v>
      </c>
      <c r="C169" s="40">
        <v>616775900.94000006</v>
      </c>
      <c r="D169" s="40">
        <v>14348806.060000001</v>
      </c>
      <c r="E169" s="43">
        <v>103120474.19</v>
      </c>
      <c r="F169" s="55"/>
      <c r="G169" s="55"/>
      <c r="H169" s="55"/>
      <c r="I169" s="39">
        <f t="shared" si="15"/>
        <v>868287077.93000007</v>
      </c>
      <c r="J169" s="40">
        <f t="shared" si="12"/>
        <v>453117092.77999997</v>
      </c>
      <c r="K169" s="40">
        <v>266923738.06</v>
      </c>
      <c r="L169" s="43">
        <f t="shared" si="13"/>
        <v>682093723.21000004</v>
      </c>
      <c r="M169" s="159"/>
      <c r="N169" s="159"/>
      <c r="O169" s="159"/>
      <c r="P169" s="159"/>
      <c r="Q169" s="159"/>
      <c r="R169" s="159"/>
      <c r="S169" s="159"/>
      <c r="T169" s="159"/>
      <c r="U169" s="159"/>
      <c r="V169" s="159"/>
      <c r="W169" s="159"/>
    </row>
    <row r="170" spans="1:23" ht="14.25" customHeight="1" x14ac:dyDescent="0.3">
      <c r="A170" s="38">
        <v>43405</v>
      </c>
      <c r="B170" s="39">
        <v>910840456.83000004</v>
      </c>
      <c r="C170" s="40">
        <v>632403288.09000003</v>
      </c>
      <c r="D170" s="40">
        <v>18262063.539999999</v>
      </c>
      <c r="E170" s="43">
        <v>98128883.390000001</v>
      </c>
      <c r="F170" s="55"/>
      <c r="G170" s="55"/>
      <c r="H170" s="55"/>
      <c r="I170" s="39">
        <f t="shared" si="15"/>
        <v>907095676.30999994</v>
      </c>
      <c r="J170" s="40">
        <f t="shared" si="12"/>
        <v>532190781.50999999</v>
      </c>
      <c r="K170" s="40">
        <v>276196490.63999999</v>
      </c>
      <c r="L170" s="43">
        <f t="shared" si="13"/>
        <v>651101385.43999994</v>
      </c>
      <c r="M170" s="159"/>
      <c r="N170" s="159"/>
      <c r="O170" s="159"/>
      <c r="P170" s="159"/>
      <c r="Q170" s="159"/>
      <c r="R170" s="159"/>
      <c r="S170" s="159"/>
      <c r="T170" s="159"/>
      <c r="U170" s="159"/>
      <c r="V170" s="159"/>
      <c r="W170" s="159"/>
    </row>
    <row r="171" spans="1:23" ht="14.25" customHeight="1" x14ac:dyDescent="0.3">
      <c r="A171" s="46">
        <v>43435</v>
      </c>
      <c r="B171" s="47">
        <v>937344915.63</v>
      </c>
      <c r="C171" s="48">
        <v>643763573.75999999</v>
      </c>
      <c r="D171" s="48">
        <v>17496553.280000001</v>
      </c>
      <c r="E171" s="50">
        <v>85341594.129999995</v>
      </c>
      <c r="F171" s="68">
        <v>42937801.579999998</v>
      </c>
      <c r="G171" s="68">
        <v>16788214.280000001</v>
      </c>
      <c r="H171" s="68">
        <v>1856021.73</v>
      </c>
      <c r="I171" s="47">
        <f t="shared" si="15"/>
        <v>910840456.83000004</v>
      </c>
      <c r="J171" s="48">
        <f t="shared" si="12"/>
        <v>533586359.72000003</v>
      </c>
      <c r="K171" s="48">
        <v>231697949.56</v>
      </c>
      <c r="L171" s="50">
        <f t="shared" si="13"/>
        <v>608952046.67000008</v>
      </c>
      <c r="M171" s="159"/>
      <c r="N171" s="159"/>
      <c r="O171" s="159"/>
      <c r="P171" s="159"/>
      <c r="Q171" s="159"/>
      <c r="R171" s="159"/>
      <c r="S171" s="159"/>
      <c r="T171" s="159"/>
      <c r="U171" s="159"/>
      <c r="V171" s="159"/>
      <c r="W171" s="159"/>
    </row>
    <row r="172" spans="1:23" ht="14.25" customHeight="1" x14ac:dyDescent="0.3">
      <c r="A172" s="38">
        <v>43466</v>
      </c>
      <c r="B172" s="39">
        <f>DPH_podane_priznania!B172</f>
        <v>787993512.57000005</v>
      </c>
      <c r="C172" s="40">
        <v>497687059.44</v>
      </c>
      <c r="D172" s="40">
        <v>40626269.090000004</v>
      </c>
      <c r="E172" s="43">
        <v>96202606.379999995</v>
      </c>
      <c r="F172" s="40"/>
      <c r="G172" s="40"/>
      <c r="H172" s="40"/>
      <c r="I172" s="39">
        <f>B171+F171</f>
        <v>980282717.21000004</v>
      </c>
      <c r="J172" s="40">
        <f t="shared" si="12"/>
        <v>593522246.60000002</v>
      </c>
      <c r="K172" s="40">
        <v>213066714.41</v>
      </c>
      <c r="L172" s="43">
        <f t="shared" si="13"/>
        <v>599827185.01999998</v>
      </c>
      <c r="M172" s="159"/>
      <c r="N172" s="159"/>
      <c r="O172" s="159"/>
      <c r="P172" s="159"/>
      <c r="Q172" s="159"/>
      <c r="R172" s="159"/>
      <c r="S172" s="159"/>
      <c r="T172" s="159"/>
      <c r="U172" s="159"/>
      <c r="V172" s="159"/>
      <c r="W172" s="159"/>
    </row>
    <row r="173" spans="1:23" ht="14.25" customHeight="1" x14ac:dyDescent="0.3">
      <c r="A173" s="38">
        <v>43497</v>
      </c>
      <c r="B173" s="39">
        <f>DPH_podane_priznania!B173</f>
        <v>778101823.60000002</v>
      </c>
      <c r="C173" s="40">
        <v>530133369.23000002</v>
      </c>
      <c r="D173" s="40">
        <v>12261561.09</v>
      </c>
      <c r="E173" s="43">
        <v>93563934.299999997</v>
      </c>
      <c r="F173" s="40"/>
      <c r="G173" s="40"/>
      <c r="H173" s="40"/>
      <c r="I173" s="39">
        <f t="shared" ref="I173" si="16">B172+F172</f>
        <v>787993512.57000005</v>
      </c>
      <c r="J173" s="40">
        <f t="shared" si="12"/>
        <v>613878186.43000007</v>
      </c>
      <c r="K173" s="40">
        <v>218270556.49000001</v>
      </c>
      <c r="L173" s="43">
        <f t="shared" si="13"/>
        <v>392385882.63</v>
      </c>
      <c r="M173" s="159"/>
      <c r="N173" s="159"/>
      <c r="O173" s="159"/>
      <c r="P173" s="159"/>
      <c r="Q173" s="159"/>
      <c r="R173" s="159"/>
      <c r="S173" s="159"/>
      <c r="T173" s="159"/>
      <c r="U173" s="159"/>
      <c r="V173" s="159"/>
      <c r="W173" s="159"/>
    </row>
    <row r="174" spans="1:23" ht="14.25" customHeight="1" x14ac:dyDescent="0.3">
      <c r="A174" s="38">
        <v>43525</v>
      </c>
      <c r="B174" s="54">
        <f>DPH_podane_priznania!B174</f>
        <v>874852124.23000002</v>
      </c>
      <c r="C174" s="40">
        <v>570062140.77999997</v>
      </c>
      <c r="D174" s="40">
        <v>19711521.09</v>
      </c>
      <c r="E174" s="43">
        <v>103231383.41</v>
      </c>
      <c r="F174" s="54">
        <f>DPH_podane_priznania!F174</f>
        <v>29752651.510000002</v>
      </c>
      <c r="G174" s="55">
        <v>12443718.560000001</v>
      </c>
      <c r="H174" s="55">
        <v>1687377.9500000002</v>
      </c>
      <c r="I174" s="39">
        <f>B173+F173</f>
        <v>778101823.60000002</v>
      </c>
      <c r="J174" s="40">
        <f>C171-E171-D172+G169-H172+E172</f>
        <v>613998316.91999996</v>
      </c>
      <c r="K174" s="40">
        <v>233841791.22999999</v>
      </c>
      <c r="L174" s="43">
        <f>I174-J174+K174</f>
        <v>397945297.91000009</v>
      </c>
      <c r="M174" s="159"/>
      <c r="N174" s="159"/>
      <c r="O174" s="159"/>
      <c r="P174" s="159"/>
      <c r="Q174" s="159"/>
      <c r="R174" s="159"/>
      <c r="S174" s="159"/>
      <c r="T174" s="159"/>
      <c r="U174" s="159"/>
      <c r="V174" s="159"/>
      <c r="W174" s="159"/>
    </row>
    <row r="175" spans="1:23" ht="14.25" customHeight="1" x14ac:dyDescent="0.3">
      <c r="A175" s="38">
        <v>43556</v>
      </c>
      <c r="B175" s="39">
        <f>DPH_podane_priznania!B175</f>
        <v>846487717.57000005</v>
      </c>
      <c r="C175" s="40">
        <v>557877306.32999992</v>
      </c>
      <c r="D175" s="40">
        <v>14943253.440000001</v>
      </c>
      <c r="E175" s="43">
        <v>101727635.45999999</v>
      </c>
      <c r="F175" s="55"/>
      <c r="G175" s="55"/>
      <c r="H175" s="55"/>
      <c r="I175" s="39">
        <f t="shared" ref="I175:I177" si="17">B174+F174</f>
        <v>904604775.74000001</v>
      </c>
      <c r="J175" s="40">
        <f t="shared" ref="J175:J238" si="18">C172-E172-D173+G170-H173+E173</f>
        <v>482786826.27000004</v>
      </c>
      <c r="K175" s="40">
        <v>238283904.53</v>
      </c>
      <c r="L175" s="43">
        <f t="shared" ref="L175:L238" si="19">I175-J175+K175</f>
        <v>660101854</v>
      </c>
      <c r="M175" s="159"/>
      <c r="N175" s="159"/>
      <c r="O175" s="159"/>
      <c r="P175" s="159"/>
      <c r="Q175" s="159"/>
      <c r="R175" s="159"/>
      <c r="S175" s="159"/>
      <c r="T175" s="159"/>
      <c r="U175" s="159"/>
      <c r="V175" s="159"/>
      <c r="W175" s="159"/>
    </row>
    <row r="176" spans="1:23" ht="14.25" customHeight="1" x14ac:dyDescent="0.3">
      <c r="A176" s="38">
        <v>43586</v>
      </c>
      <c r="B176" s="39">
        <f>DPH_podane_priznania!B176</f>
        <v>875024163.82000005</v>
      </c>
      <c r="C176" s="40">
        <v>560131022.72000003</v>
      </c>
      <c r="D176" s="40">
        <v>14361145.869999999</v>
      </c>
      <c r="E176" s="43">
        <v>99460204.599999994</v>
      </c>
      <c r="F176" s="55"/>
      <c r="G176" s="55"/>
      <c r="H176" s="55"/>
      <c r="I176" s="39">
        <f t="shared" si="17"/>
        <v>846487717.57000005</v>
      </c>
      <c r="J176" s="40">
        <f t="shared" si="18"/>
        <v>535190133.58000004</v>
      </c>
      <c r="K176" s="40">
        <v>216691442.91999999</v>
      </c>
      <c r="L176" s="43">
        <f t="shared" si="19"/>
        <v>527989026.90999997</v>
      </c>
      <c r="M176" s="159"/>
      <c r="N176" s="159"/>
      <c r="O176" s="159"/>
      <c r="P176" s="159"/>
      <c r="Q176" s="159"/>
      <c r="R176" s="159"/>
      <c r="S176" s="159"/>
      <c r="T176" s="159"/>
      <c r="U176" s="159"/>
      <c r="V176" s="159"/>
      <c r="W176" s="159"/>
    </row>
    <row r="177" spans="1:23" ht="14.25" customHeight="1" x14ac:dyDescent="0.3">
      <c r="A177" s="38">
        <v>43617</v>
      </c>
      <c r="B177" s="39">
        <f>DPH_podane_priznania!B177</f>
        <v>878950855.56000006</v>
      </c>
      <c r="C177" s="40">
        <v>522474543.70999998</v>
      </c>
      <c r="D177" s="40">
        <v>26376572.650000002</v>
      </c>
      <c r="E177" s="43">
        <v>99667221.810000002</v>
      </c>
      <c r="F177" s="55">
        <f>DPH_podane_priznania!F177</f>
        <v>34729654.659999996</v>
      </c>
      <c r="G177" s="55">
        <v>14918081.270000001</v>
      </c>
      <c r="H177" s="55">
        <v>1677019.89</v>
      </c>
      <c r="I177" s="39">
        <f t="shared" si="17"/>
        <v>875024163.82000005</v>
      </c>
      <c r="J177" s="40">
        <f t="shared" si="18"/>
        <v>553615139.38999999</v>
      </c>
      <c r="K177" s="40">
        <v>196840802.33000001</v>
      </c>
      <c r="L177" s="43">
        <f t="shared" si="19"/>
        <v>518249826.76000011</v>
      </c>
      <c r="M177" s="159"/>
      <c r="N177" s="159"/>
      <c r="O177" s="159"/>
      <c r="P177" s="159"/>
      <c r="Q177" s="159"/>
      <c r="R177" s="159"/>
      <c r="S177" s="159"/>
      <c r="T177" s="159"/>
      <c r="U177" s="159"/>
      <c r="V177" s="159"/>
      <c r="W177" s="159"/>
    </row>
    <row r="178" spans="1:23" ht="14.25" customHeight="1" x14ac:dyDescent="0.3">
      <c r="A178" s="38">
        <v>43647</v>
      </c>
      <c r="B178" s="39">
        <f>DPH_podane_priznania!B178</f>
        <v>839422844.09000003</v>
      </c>
      <c r="C178" s="40">
        <v>478978264.88999999</v>
      </c>
      <c r="D178" s="40">
        <v>32689139.660000004</v>
      </c>
      <c r="E178" s="43">
        <v>86302617.769999996</v>
      </c>
      <c r="F178" s="55"/>
      <c r="G178" s="55"/>
      <c r="H178" s="55"/>
      <c r="I178" s="39">
        <f>B177+F177</f>
        <v>913680510.22000003</v>
      </c>
      <c r="J178" s="40">
        <f t="shared" si="18"/>
        <v>541248729.5999999</v>
      </c>
      <c r="K178" s="40">
        <v>206872194.58000001</v>
      </c>
      <c r="L178" s="43">
        <f t="shared" si="19"/>
        <v>579303975.20000017</v>
      </c>
      <c r="M178" s="159"/>
      <c r="N178" s="159"/>
      <c r="O178" s="159"/>
      <c r="P178" s="159"/>
      <c r="Q178" s="159"/>
      <c r="R178" s="159"/>
      <c r="S178" s="159"/>
      <c r="T178" s="159"/>
      <c r="U178" s="159"/>
      <c r="V178" s="159"/>
      <c r="W178" s="159"/>
    </row>
    <row r="179" spans="1:23" ht="14.25" customHeight="1" x14ac:dyDescent="0.3">
      <c r="A179" s="38">
        <v>43678</v>
      </c>
      <c r="B179" s="39">
        <f>DPH_podane_priznania!B179</f>
        <v>831542114.53999996</v>
      </c>
      <c r="C179" s="40">
        <v>496143851.88</v>
      </c>
      <c r="D179" s="40">
        <v>24575300.57</v>
      </c>
      <c r="E179" s="43">
        <v>75040809.469999999</v>
      </c>
      <c r="F179" s="55"/>
      <c r="G179" s="55"/>
      <c r="H179" s="55"/>
      <c r="I179" s="39">
        <f t="shared" ref="I179:I203" si="20">B178+F178</f>
        <v>839422844.09000003</v>
      </c>
      <c r="J179" s="40">
        <f t="shared" si="18"/>
        <v>544728165.95000005</v>
      </c>
      <c r="K179" s="40">
        <v>186259130.33000001</v>
      </c>
      <c r="L179" s="43">
        <f t="shared" si="19"/>
        <v>480953808.47000003</v>
      </c>
      <c r="M179" s="159"/>
      <c r="N179" s="159"/>
      <c r="O179" s="159"/>
      <c r="P179" s="159"/>
      <c r="Q179" s="159"/>
      <c r="R179" s="159"/>
      <c r="S179" s="159"/>
      <c r="T179" s="159"/>
      <c r="U179" s="159"/>
      <c r="V179" s="159"/>
      <c r="W179" s="159"/>
    </row>
    <row r="180" spans="1:23" ht="14.25" customHeight="1" x14ac:dyDescent="0.3">
      <c r="A180" s="38">
        <v>43709</v>
      </c>
      <c r="B180" s="39">
        <f>DPH_podane_priznania!B180</f>
        <v>900481390.84000003</v>
      </c>
      <c r="C180" s="40">
        <v>552496874.71000004</v>
      </c>
      <c r="D180" s="40">
        <v>13607057.24</v>
      </c>
      <c r="E180" s="43">
        <v>89571250.329999998</v>
      </c>
      <c r="F180" s="55">
        <f>DPH_podane_priznania!F180</f>
        <v>39953386.140000001</v>
      </c>
      <c r="G180" s="55">
        <v>13366982.09</v>
      </c>
      <c r="H180" s="55">
        <v>1659219.33</v>
      </c>
      <c r="I180" s="39">
        <f t="shared" si="20"/>
        <v>831542114.53999996</v>
      </c>
      <c r="J180" s="40">
        <f t="shared" si="18"/>
        <v>476420800.00999993</v>
      </c>
      <c r="K180" s="40">
        <v>241020214.94</v>
      </c>
      <c r="L180" s="43">
        <f t="shared" si="19"/>
        <v>596141529.47000003</v>
      </c>
      <c r="M180" s="159"/>
      <c r="N180" s="159"/>
      <c r="O180" s="159"/>
      <c r="P180" s="159"/>
      <c r="Q180" s="159"/>
      <c r="R180" s="159"/>
      <c r="S180" s="159"/>
      <c r="T180" s="159"/>
      <c r="U180" s="159"/>
      <c r="V180" s="159"/>
      <c r="W180" s="159"/>
    </row>
    <row r="181" spans="1:23" ht="14.25" customHeight="1" x14ac:dyDescent="0.3">
      <c r="A181" s="38">
        <v>43739</v>
      </c>
      <c r="B181" s="39">
        <f>DPH_podane_priznania!B181</f>
        <v>964322657.08000004</v>
      </c>
      <c r="C181" s="40">
        <v>591813315.72000003</v>
      </c>
      <c r="D181" s="40">
        <v>15723537.359999999</v>
      </c>
      <c r="E181" s="43">
        <v>101410001.23999999</v>
      </c>
      <c r="F181" s="55"/>
      <c r="G181" s="55"/>
      <c r="H181" s="55"/>
      <c r="I181" s="39">
        <f t="shared" si="20"/>
        <v>940434776.98000002</v>
      </c>
      <c r="J181" s="40">
        <f t="shared" si="18"/>
        <v>443141156.01999998</v>
      </c>
      <c r="K181" s="40">
        <v>260843888.27000001</v>
      </c>
      <c r="L181" s="43">
        <f t="shared" si="19"/>
        <v>758137509.23000002</v>
      </c>
      <c r="M181" s="159"/>
      <c r="N181" s="159"/>
      <c r="O181" s="159"/>
      <c r="P181" s="159"/>
      <c r="Q181" s="159"/>
      <c r="R181" s="159"/>
      <c r="S181" s="159"/>
      <c r="T181" s="159"/>
      <c r="U181" s="159"/>
      <c r="V181" s="159"/>
      <c r="W181" s="159"/>
    </row>
    <row r="182" spans="1:23" ht="14.25" customHeight="1" x14ac:dyDescent="0.3">
      <c r="A182" s="38">
        <v>43770</v>
      </c>
      <c r="B182" s="39">
        <f>DPH_podane_priznania!B182</f>
        <v>933487123.45000005</v>
      </c>
      <c r="C182" s="40">
        <v>585798972.93999994</v>
      </c>
      <c r="D182" s="40">
        <v>18260696.289999999</v>
      </c>
      <c r="E182" s="43">
        <v>106475386.52</v>
      </c>
      <c r="F182" s="55"/>
      <c r="G182" s="55"/>
      <c r="H182" s="55"/>
      <c r="I182" s="39">
        <f t="shared" si="20"/>
        <v>964322657.08000004</v>
      </c>
      <c r="J182" s="40">
        <f t="shared" si="18"/>
        <v>510326097.43999994</v>
      </c>
      <c r="K182" s="40">
        <v>236376458</v>
      </c>
      <c r="L182" s="43">
        <f t="shared" si="19"/>
        <v>690373017.6400001</v>
      </c>
      <c r="M182" s="159"/>
      <c r="N182" s="159"/>
      <c r="O182" s="159"/>
      <c r="P182" s="159"/>
      <c r="Q182" s="159"/>
      <c r="R182" s="159"/>
      <c r="S182" s="159"/>
      <c r="T182" s="159"/>
      <c r="U182" s="159"/>
      <c r="V182" s="159"/>
      <c r="W182" s="159"/>
    </row>
    <row r="183" spans="1:23" ht="14.25" customHeight="1" x14ac:dyDescent="0.3">
      <c r="A183" s="46">
        <v>43800</v>
      </c>
      <c r="B183" s="47">
        <f>DPH_podane_priznania!B183</f>
        <v>1004452826.92</v>
      </c>
      <c r="C183" s="48">
        <v>610979387.49590003</v>
      </c>
      <c r="D183" s="48">
        <v>22856799.708972</v>
      </c>
      <c r="E183" s="50">
        <v>96832433.569999993</v>
      </c>
      <c r="F183" s="68">
        <f>DPH_podane_priznania!F183</f>
        <v>40673012.909999996</v>
      </c>
      <c r="G183" s="68">
        <v>14905648.690483</v>
      </c>
      <c r="H183" s="68">
        <v>1885951.37</v>
      </c>
      <c r="I183" s="47">
        <f t="shared" si="20"/>
        <v>933487123.45000005</v>
      </c>
      <c r="J183" s="48">
        <f t="shared" si="18"/>
        <v>548612088.25999999</v>
      </c>
      <c r="K183" s="48">
        <v>246082914.01000002</v>
      </c>
      <c r="L183" s="50">
        <f t="shared" si="19"/>
        <v>630957949.20000005</v>
      </c>
      <c r="M183" s="159"/>
      <c r="N183" s="159"/>
      <c r="O183" s="159"/>
      <c r="P183" s="159"/>
      <c r="Q183" s="159"/>
      <c r="R183" s="159"/>
      <c r="S183" s="159"/>
      <c r="T183" s="159"/>
      <c r="U183" s="159"/>
      <c r="V183" s="159"/>
      <c r="W183" s="159"/>
    </row>
    <row r="184" spans="1:23" ht="14.25" customHeight="1" x14ac:dyDescent="0.3">
      <c r="A184" s="38">
        <v>43831</v>
      </c>
      <c r="B184" s="39">
        <f>DPH_podane_priznania!B184</f>
        <v>831274219.83000004</v>
      </c>
      <c r="C184" s="40">
        <v>486163825.19999999</v>
      </c>
      <c r="D184" s="40">
        <v>40205151.919999994</v>
      </c>
      <c r="E184" s="43">
        <v>96529242.680000007</v>
      </c>
      <c r="F184" s="40"/>
      <c r="G184" s="40"/>
      <c r="H184" s="40"/>
      <c r="I184" s="39">
        <f t="shared" si="20"/>
        <v>1045125839.8299999</v>
      </c>
      <c r="J184" s="40">
        <f t="shared" si="18"/>
        <v>578618004.71000004</v>
      </c>
      <c r="K184" s="40">
        <v>199394623.82000002</v>
      </c>
      <c r="L184" s="43">
        <f t="shared" si="19"/>
        <v>665902458.93999994</v>
      </c>
      <c r="M184" s="159"/>
      <c r="N184" s="159"/>
      <c r="O184" s="159"/>
      <c r="P184" s="159"/>
      <c r="Q184" s="159"/>
      <c r="R184" s="159"/>
      <c r="S184" s="159"/>
      <c r="T184" s="159"/>
      <c r="U184" s="159"/>
      <c r="V184" s="159"/>
      <c r="W184" s="159"/>
    </row>
    <row r="185" spans="1:23" ht="14.25" customHeight="1" x14ac:dyDescent="0.3">
      <c r="A185" s="38">
        <v>43862</v>
      </c>
      <c r="B185" s="39">
        <f>DPH_podane_priznania!B185</f>
        <v>810954998.92999995</v>
      </c>
      <c r="C185" s="40">
        <v>521886726.03999996</v>
      </c>
      <c r="D185" s="40">
        <v>12974877.42</v>
      </c>
      <c r="E185" s="43">
        <v>93525044.400000006</v>
      </c>
      <c r="F185" s="40"/>
      <c r="G185" s="40"/>
      <c r="H185" s="40"/>
      <c r="I185" s="39">
        <f t="shared" si="20"/>
        <v>831274219.83000004</v>
      </c>
      <c r="J185" s="40">
        <f t="shared" si="18"/>
        <v>564780251.00102794</v>
      </c>
      <c r="K185" s="40">
        <v>228810048.82999998</v>
      </c>
      <c r="L185" s="43">
        <f t="shared" si="19"/>
        <v>495304017.65897208</v>
      </c>
      <c r="M185" s="159"/>
      <c r="N185" s="159"/>
      <c r="O185" s="159"/>
      <c r="P185" s="159"/>
      <c r="Q185" s="159"/>
      <c r="R185" s="159"/>
      <c r="S185" s="159"/>
      <c r="T185" s="159"/>
      <c r="U185" s="159"/>
      <c r="V185" s="159"/>
      <c r="W185" s="159"/>
    </row>
    <row r="186" spans="1:23" ht="14.25" customHeight="1" x14ac:dyDescent="0.3">
      <c r="A186" s="38">
        <f>DPH_priznania_kontrolor!A186</f>
        <v>43891</v>
      </c>
      <c r="B186" s="54">
        <f>DPH_podane_priznania!B186</f>
        <v>780753843.37</v>
      </c>
      <c r="C186" s="40">
        <v>515909807.97000003</v>
      </c>
      <c r="D186" s="40">
        <v>13978618.74</v>
      </c>
      <c r="E186" s="43">
        <v>87567272.560000002</v>
      </c>
      <c r="F186" s="54">
        <f>DPH_podane_priznania!F186</f>
        <v>26600112.559999999</v>
      </c>
      <c r="G186" s="55">
        <v>11826084.23</v>
      </c>
      <c r="H186" s="55">
        <v>1493363.11</v>
      </c>
      <c r="I186" s="39">
        <f t="shared" si="20"/>
        <v>810954998.92999995</v>
      </c>
      <c r="J186" s="40">
        <f t="shared" si="18"/>
        <v>570471044.68589997</v>
      </c>
      <c r="K186" s="40">
        <v>229692947.25999999</v>
      </c>
      <c r="L186" s="43">
        <f t="shared" si="19"/>
        <v>470176901.50409997</v>
      </c>
      <c r="M186" s="159"/>
      <c r="N186" s="159"/>
      <c r="O186" s="159"/>
      <c r="P186" s="159"/>
      <c r="Q186" s="159"/>
      <c r="R186" s="159"/>
      <c r="S186" s="159"/>
      <c r="T186" s="159"/>
      <c r="U186" s="159"/>
      <c r="V186" s="159"/>
      <c r="W186" s="159"/>
    </row>
    <row r="187" spans="1:23" ht="14.25" customHeight="1" x14ac:dyDescent="0.3">
      <c r="A187" s="38">
        <v>43922</v>
      </c>
      <c r="B187" s="39">
        <f>DPH_podane_priznania!B187</f>
        <v>647004092.19000006</v>
      </c>
      <c r="C187" s="40">
        <v>355342446.06</v>
      </c>
      <c r="D187" s="40">
        <v>17901360.029999997</v>
      </c>
      <c r="E187" s="43">
        <v>49139459.810000002</v>
      </c>
      <c r="F187" s="55"/>
      <c r="G187" s="55"/>
      <c r="H187" s="55"/>
      <c r="I187" s="39">
        <f t="shared" si="20"/>
        <v>807353955.92999995</v>
      </c>
      <c r="J187" s="40">
        <f t="shared" si="18"/>
        <v>470184749.5</v>
      </c>
      <c r="K187" s="40">
        <v>152781606.38999999</v>
      </c>
      <c r="L187" s="43">
        <f t="shared" si="19"/>
        <v>489950812.81999993</v>
      </c>
      <c r="M187" s="159"/>
      <c r="N187" s="159"/>
      <c r="O187" s="159"/>
      <c r="P187" s="159"/>
      <c r="Q187" s="159"/>
      <c r="R187" s="159"/>
      <c r="S187" s="159"/>
      <c r="T187" s="159"/>
      <c r="U187" s="159"/>
      <c r="V187" s="159"/>
      <c r="W187" s="159"/>
    </row>
    <row r="188" spans="1:23" ht="14.25" customHeight="1" x14ac:dyDescent="0.3">
      <c r="A188" s="38">
        <v>43952</v>
      </c>
      <c r="B188" s="39">
        <f>DPH_podane_priznania!B188</f>
        <v>721833172.91999996</v>
      </c>
      <c r="C188" s="40">
        <v>385611523.67000002</v>
      </c>
      <c r="D188" s="40">
        <v>27114556.659999996</v>
      </c>
      <c r="E188" s="43">
        <v>65199040.32</v>
      </c>
      <c r="F188" s="55"/>
      <c r="G188" s="55"/>
      <c r="H188" s="55"/>
      <c r="I188" s="39">
        <f t="shared" si="20"/>
        <v>647004092.19000006</v>
      </c>
      <c r="J188" s="40">
        <f t="shared" si="18"/>
        <v>515362621.04048294</v>
      </c>
      <c r="K188" s="40">
        <v>146730255.65000001</v>
      </c>
      <c r="L188" s="43">
        <f t="shared" si="19"/>
        <v>278371726.79951715</v>
      </c>
      <c r="M188" s="159"/>
      <c r="N188" s="159"/>
      <c r="O188" s="159"/>
      <c r="P188" s="159"/>
      <c r="Q188" s="159"/>
      <c r="R188" s="159"/>
      <c r="S188" s="159"/>
      <c r="T188" s="159"/>
      <c r="U188" s="159"/>
      <c r="V188" s="159"/>
      <c r="W188" s="159"/>
    </row>
    <row r="189" spans="1:23" ht="14.25" customHeight="1" x14ac:dyDescent="0.3">
      <c r="A189" s="38">
        <f>DPH_podane_priznania!A189</f>
        <v>43983</v>
      </c>
      <c r="B189" s="39">
        <f>DPH_podane_priznania!B189</f>
        <v>919355551.85000002</v>
      </c>
      <c r="C189" s="40">
        <v>490969499.53000003</v>
      </c>
      <c r="D189" s="40">
        <v>17882367.739999998</v>
      </c>
      <c r="E189" s="43">
        <v>55918615.789999999</v>
      </c>
      <c r="F189" s="55">
        <f>DPH_podane_priznania!F189</f>
        <v>26312994.280000001</v>
      </c>
      <c r="G189" s="55">
        <v>12473221.15</v>
      </c>
      <c r="H189" s="55">
        <v>1277856.8799999999</v>
      </c>
      <c r="I189" s="39">
        <f t="shared" si="20"/>
        <v>721833172.91999996</v>
      </c>
      <c r="J189" s="40">
        <f t="shared" si="18"/>
        <v>459580635.19000006</v>
      </c>
      <c r="K189" s="40">
        <v>159171474.11000004</v>
      </c>
      <c r="L189" s="43">
        <f t="shared" si="19"/>
        <v>421424011.83999991</v>
      </c>
      <c r="M189" s="159"/>
      <c r="N189" s="159"/>
      <c r="O189" s="159"/>
      <c r="P189" s="159"/>
      <c r="Q189" s="159"/>
      <c r="R189" s="159"/>
      <c r="S189" s="159"/>
      <c r="T189" s="159"/>
      <c r="U189" s="159"/>
      <c r="V189" s="159"/>
      <c r="W189" s="159"/>
    </row>
    <row r="190" spans="1:23" ht="14.25" customHeight="1" x14ac:dyDescent="0.3">
      <c r="A190" s="38">
        <v>44013</v>
      </c>
      <c r="B190" s="39">
        <f>DPH_podane_priznania!B190</f>
        <v>903336724.27999997</v>
      </c>
      <c r="C190" s="40">
        <v>452211718.26999998</v>
      </c>
      <c r="D190" s="40">
        <v>14560730.749865001</v>
      </c>
      <c r="E190" s="43">
        <v>96051314.040000007</v>
      </c>
      <c r="F190" s="55"/>
      <c r="G190" s="55"/>
      <c r="H190" s="55"/>
      <c r="I190" s="39">
        <f t="shared" si="20"/>
        <v>945668546.13</v>
      </c>
      <c r="J190" s="40">
        <f t="shared" si="18"/>
        <v>344287469.91000003</v>
      </c>
      <c r="K190" s="40">
        <v>162976279.01999998</v>
      </c>
      <c r="L190" s="43">
        <f t="shared" si="19"/>
        <v>764357355.24000001</v>
      </c>
      <c r="M190" s="159"/>
      <c r="N190" s="159"/>
      <c r="O190" s="159"/>
      <c r="P190" s="159"/>
      <c r="Q190" s="159"/>
      <c r="R190" s="159"/>
      <c r="S190" s="159"/>
      <c r="T190" s="159"/>
      <c r="U190" s="159"/>
      <c r="V190" s="159"/>
      <c r="W190" s="159"/>
    </row>
    <row r="191" spans="1:23" ht="14.25" customHeight="1" x14ac:dyDescent="0.3">
      <c r="A191" s="38">
        <f>DPH_podane_priznania!A191</f>
        <v>44044</v>
      </c>
      <c r="B191" s="39">
        <f>DPH_podane_priznania!B191</f>
        <v>911025751.46000004</v>
      </c>
      <c r="C191" s="40">
        <v>468754207.95309997</v>
      </c>
      <c r="D191" s="40">
        <v>15990254.2600285</v>
      </c>
      <c r="E191" s="43">
        <v>91652769.400000006</v>
      </c>
      <c r="F191" s="55"/>
      <c r="G191" s="55"/>
      <c r="H191" s="55"/>
      <c r="I191" s="39">
        <f t="shared" si="20"/>
        <v>903336724.27999997</v>
      </c>
      <c r="J191" s="40">
        <f t="shared" si="18"/>
        <v>368996958.75000006</v>
      </c>
      <c r="K191" s="40">
        <v>157746607.87</v>
      </c>
      <c r="L191" s="43">
        <f t="shared" si="19"/>
        <v>692086373.39999986</v>
      </c>
      <c r="M191" s="159"/>
      <c r="N191" s="159"/>
      <c r="O191" s="159"/>
      <c r="P191" s="159"/>
      <c r="Q191" s="159"/>
      <c r="R191" s="159"/>
      <c r="S191" s="159"/>
      <c r="T191" s="159"/>
      <c r="U191" s="159"/>
      <c r="V191" s="159"/>
      <c r="W191" s="159"/>
    </row>
    <row r="192" spans="1:23" ht="14.25" customHeight="1" x14ac:dyDescent="0.3">
      <c r="A192" s="38">
        <v>44075</v>
      </c>
      <c r="B192" s="39">
        <f>DPH_podane_priznania!B192</f>
        <v>922468192.08000004</v>
      </c>
      <c r="C192" s="40">
        <v>538819207.18589997</v>
      </c>
      <c r="D192" s="40">
        <v>12582867.701739801</v>
      </c>
      <c r="E192" s="43">
        <v>97864738.409999996</v>
      </c>
      <c r="F192" s="55">
        <f>DPH_podane_priznania!F192</f>
        <v>25977734.289999999</v>
      </c>
      <c r="G192" s="55">
        <v>11548232.909057001</v>
      </c>
      <c r="H192" s="55">
        <v>1444413.8400003051</v>
      </c>
      <c r="I192" s="39">
        <f t="shared" si="20"/>
        <v>911025751.46000004</v>
      </c>
      <c r="J192" s="40">
        <f t="shared" si="18"/>
        <v>516541467.03013504</v>
      </c>
      <c r="K192" s="40">
        <v>193197317.64999995</v>
      </c>
      <c r="L192" s="43">
        <f t="shared" si="19"/>
        <v>587681602.07986498</v>
      </c>
      <c r="M192" s="159"/>
      <c r="N192" s="159"/>
      <c r="O192" s="159"/>
      <c r="P192" s="159"/>
      <c r="Q192" s="159"/>
      <c r="R192" s="159"/>
      <c r="S192" s="159"/>
      <c r="T192" s="159"/>
      <c r="U192" s="159"/>
      <c r="V192" s="159"/>
      <c r="W192" s="159"/>
    </row>
    <row r="193" spans="1:23" ht="14.25" customHeight="1" x14ac:dyDescent="0.3">
      <c r="A193" s="38">
        <v>44105</v>
      </c>
      <c r="B193" s="39">
        <f>DPH_podane_priznania!B193</f>
        <v>952576198.63999999</v>
      </c>
      <c r="C193" s="40">
        <v>600882070.50030005</v>
      </c>
      <c r="D193" s="40">
        <v>15857611.739351001</v>
      </c>
      <c r="E193" s="43">
        <v>94365459.450000003</v>
      </c>
      <c r="F193" s="55"/>
      <c r="G193" s="55"/>
      <c r="H193" s="55"/>
      <c r="I193" s="39">
        <f t="shared" si="20"/>
        <v>948445926.37</v>
      </c>
      <c r="J193" s="40">
        <f t="shared" si="18"/>
        <v>431822919.36997151</v>
      </c>
      <c r="K193" s="40">
        <v>238757788.91999996</v>
      </c>
      <c r="L193" s="43">
        <f t="shared" si="19"/>
        <v>755380795.92002845</v>
      </c>
      <c r="M193" s="159"/>
      <c r="N193" s="159"/>
      <c r="O193" s="159"/>
      <c r="P193" s="159"/>
      <c r="Q193" s="159"/>
      <c r="R193" s="159"/>
      <c r="S193" s="159"/>
      <c r="T193" s="159"/>
      <c r="U193" s="159"/>
      <c r="V193" s="159"/>
      <c r="W193" s="159"/>
    </row>
    <row r="194" spans="1:23" ht="14.25" customHeight="1" x14ac:dyDescent="0.3">
      <c r="A194" s="38">
        <v>44136</v>
      </c>
      <c r="B194" s="39">
        <f>DPH_podane_priznania!B194</f>
        <v>927308942.5</v>
      </c>
      <c r="C194" s="40">
        <v>595667897.09000003</v>
      </c>
      <c r="D194" s="40">
        <v>17855743.629999999</v>
      </c>
      <c r="E194" s="43">
        <v>116925383.81</v>
      </c>
      <c r="F194" s="55"/>
      <c r="G194" s="55"/>
      <c r="H194" s="55"/>
      <c r="I194" s="39">
        <f t="shared" si="20"/>
        <v>952576198.63999999</v>
      </c>
      <c r="J194" s="40">
        <f t="shared" si="18"/>
        <v>473412116.57135987</v>
      </c>
      <c r="K194" s="40">
        <v>235302927.27000001</v>
      </c>
      <c r="L194" s="43">
        <f t="shared" si="19"/>
        <v>714467009.33864009</v>
      </c>
      <c r="M194" s="159"/>
      <c r="N194" s="159"/>
      <c r="O194" s="159"/>
      <c r="P194" s="159"/>
      <c r="Q194" s="159"/>
      <c r="R194" s="159"/>
      <c r="S194" s="159"/>
      <c r="T194" s="159"/>
      <c r="U194" s="159"/>
      <c r="V194" s="159"/>
      <c r="W194" s="159"/>
    </row>
    <row r="195" spans="1:23" ht="14.25" customHeight="1" x14ac:dyDescent="0.3">
      <c r="A195" s="46">
        <v>44166</v>
      </c>
      <c r="B195" s="47">
        <f>DPH_podane_priznania!B195</f>
        <v>1013912950.92</v>
      </c>
      <c r="C195" s="48">
        <v>629517030.49319994</v>
      </c>
      <c r="D195" s="48">
        <v>19532481.4702616</v>
      </c>
      <c r="E195" s="50">
        <v>108759514.01000001</v>
      </c>
      <c r="F195" s="68">
        <f>DPH_podane_priznania!F195</f>
        <v>32236452.210000001</v>
      </c>
      <c r="G195" s="68">
        <v>13439506.189999999</v>
      </c>
      <c r="H195" s="68">
        <v>1713725.31</v>
      </c>
      <c r="I195" s="47">
        <f t="shared" si="20"/>
        <v>927308942.5</v>
      </c>
      <c r="J195" s="48">
        <f t="shared" si="18"/>
        <v>519462316.48654902</v>
      </c>
      <c r="K195" s="48">
        <v>257043112.22</v>
      </c>
      <c r="L195" s="50">
        <f t="shared" si="19"/>
        <v>664889738.23345101</v>
      </c>
      <c r="M195" s="159"/>
      <c r="N195" s="159"/>
      <c r="O195" s="159"/>
      <c r="P195" s="159"/>
      <c r="Q195" s="159"/>
      <c r="R195" s="159"/>
      <c r="S195" s="159"/>
      <c r="T195" s="159"/>
      <c r="U195" s="159"/>
      <c r="V195" s="159"/>
      <c r="W195" s="159"/>
    </row>
    <row r="196" spans="1:23" ht="15" customHeight="1" x14ac:dyDescent="0.3">
      <c r="A196" s="38">
        <v>44197</v>
      </c>
      <c r="B196" s="39">
        <f>DPH_podane_priznania!B196</f>
        <v>738115269.54999995</v>
      </c>
      <c r="C196" s="40">
        <v>470834096.97767001</v>
      </c>
      <c r="D196" s="40">
        <v>51082026.289448105</v>
      </c>
      <c r="E196" s="43">
        <v>99944671.450000003</v>
      </c>
      <c r="F196" s="55"/>
      <c r="G196" s="55"/>
      <c r="H196" s="55"/>
      <c r="I196" s="39">
        <f t="shared" si="20"/>
        <v>1046149403.13</v>
      </c>
      <c r="J196" s="40">
        <f t="shared" si="18"/>
        <v>605586251.23030007</v>
      </c>
      <c r="K196" s="40">
        <v>195965660.47999999</v>
      </c>
      <c r="L196" s="43">
        <f t="shared" si="19"/>
        <v>636528812.37969995</v>
      </c>
      <c r="M196" s="159"/>
      <c r="N196" s="159"/>
      <c r="O196" s="159"/>
      <c r="P196" s="159"/>
      <c r="Q196" s="159"/>
      <c r="R196" s="159"/>
      <c r="S196" s="159"/>
      <c r="T196" s="159"/>
      <c r="U196" s="159"/>
      <c r="V196" s="159"/>
      <c r="W196" s="159"/>
    </row>
    <row r="197" spans="1:23" ht="15" customHeight="1" x14ac:dyDescent="0.3">
      <c r="A197" s="38">
        <v>44228</v>
      </c>
      <c r="B197" s="39">
        <f>DPH_podane_priznania!B197</f>
        <v>778691100.22000003</v>
      </c>
      <c r="C197" s="40">
        <v>561824921.61957002</v>
      </c>
      <c r="D197" s="40">
        <v>14419917.291367</v>
      </c>
      <c r="E197" s="43">
        <v>138470010.91</v>
      </c>
      <c r="F197" s="55"/>
      <c r="G197" s="55"/>
      <c r="H197" s="55"/>
      <c r="I197" s="39">
        <f t="shared" si="20"/>
        <v>738115269.54999995</v>
      </c>
      <c r="J197" s="40">
        <f t="shared" si="18"/>
        <v>577804053.41879547</v>
      </c>
      <c r="K197" s="40">
        <v>217488991.31</v>
      </c>
      <c r="L197" s="43">
        <f t="shared" si="19"/>
        <v>377800207.44120449</v>
      </c>
      <c r="M197" s="159"/>
      <c r="N197" s="159"/>
      <c r="O197" s="159"/>
      <c r="P197" s="159"/>
      <c r="Q197" s="159"/>
      <c r="R197" s="159"/>
      <c r="S197" s="159"/>
      <c r="T197" s="159"/>
      <c r="U197" s="159"/>
      <c r="V197" s="159"/>
      <c r="W197" s="159"/>
    </row>
    <row r="198" spans="1:23" ht="15" customHeight="1" x14ac:dyDescent="0.3">
      <c r="A198" s="38">
        <v>44256</v>
      </c>
      <c r="B198" s="39">
        <f>DPH_podane_priznania!B198</f>
        <v>959987163.42999995</v>
      </c>
      <c r="C198" s="40">
        <v>648959799.64322996</v>
      </c>
      <c r="D198" s="40">
        <v>15593673.980426101</v>
      </c>
      <c r="E198" s="43">
        <v>159354688.66999999</v>
      </c>
      <c r="F198" s="55">
        <f>DPH_podane_priznania!F198</f>
        <v>22521511.149999999</v>
      </c>
      <c r="G198" s="55">
        <v>11207537.902590999</v>
      </c>
      <c r="H198" s="55">
        <v>1171648.44</v>
      </c>
      <c r="I198" s="39">
        <f t="shared" si="20"/>
        <v>778691100.22000003</v>
      </c>
      <c r="J198" s="40">
        <f t="shared" si="18"/>
        <v>569620161.64375186</v>
      </c>
      <c r="K198" s="40">
        <v>284022368.13</v>
      </c>
      <c r="L198" s="43">
        <f t="shared" si="19"/>
        <v>493093306.70624816</v>
      </c>
      <c r="M198" s="159"/>
      <c r="N198" s="159"/>
      <c r="O198" s="159"/>
      <c r="P198" s="159"/>
      <c r="Q198" s="159"/>
      <c r="R198" s="159"/>
      <c r="S198" s="159"/>
      <c r="T198" s="159"/>
      <c r="U198" s="159"/>
      <c r="V198" s="159"/>
      <c r="W198" s="159"/>
    </row>
    <row r="199" spans="1:23" ht="15" customHeight="1" x14ac:dyDescent="0.3">
      <c r="A199" s="38">
        <v>44287</v>
      </c>
      <c r="B199" s="39">
        <f>DPH_podane_priznania!B199</f>
        <v>877999256.01999998</v>
      </c>
      <c r="C199" s="40">
        <v>605329832.02999997</v>
      </c>
      <c r="D199" s="40">
        <v>23679626.300000001</v>
      </c>
      <c r="E199" s="43">
        <v>144459473.21000001</v>
      </c>
      <c r="F199" s="55"/>
      <c r="G199" s="55"/>
      <c r="H199" s="55"/>
      <c r="I199" s="39">
        <f t="shared" si="20"/>
        <v>982508674.57999992</v>
      </c>
      <c r="J199" s="40">
        <f t="shared" si="18"/>
        <v>494939519.14630306</v>
      </c>
      <c r="K199" s="40">
        <v>261017152.34</v>
      </c>
      <c r="L199" s="43">
        <f t="shared" si="19"/>
        <v>748586307.7736969</v>
      </c>
      <c r="M199" s="159"/>
      <c r="N199" s="159"/>
      <c r="O199" s="159"/>
      <c r="P199" s="159"/>
      <c r="Q199" s="159"/>
      <c r="R199" s="159"/>
      <c r="S199" s="159"/>
      <c r="T199" s="159"/>
      <c r="U199" s="159"/>
      <c r="V199" s="159"/>
      <c r="W199" s="159"/>
    </row>
    <row r="200" spans="1:23" ht="15" customHeight="1" x14ac:dyDescent="0.3">
      <c r="A200" s="38">
        <v>44317</v>
      </c>
      <c r="B200" s="39">
        <f>DPH_podane_priznania!B200</f>
        <v>906329854.17999995</v>
      </c>
      <c r="C200" s="40">
        <v>561260415.40188992</v>
      </c>
      <c r="D200" s="40">
        <v>15889287.9000882</v>
      </c>
      <c r="E200" s="43">
        <v>130732813.11</v>
      </c>
      <c r="F200" s="55"/>
      <c r="G200" s="55"/>
      <c r="H200" s="55"/>
      <c r="I200" s="39">
        <f t="shared" si="20"/>
        <v>877999256.01999998</v>
      </c>
      <c r="J200" s="40">
        <f t="shared" si="18"/>
        <v>579383783.14914393</v>
      </c>
      <c r="K200" s="40">
        <f>DPH_podane_priznania!K200</f>
        <v>273986646.88999999</v>
      </c>
      <c r="L200" s="43">
        <f t="shared" si="19"/>
        <v>572602119.76085603</v>
      </c>
      <c r="M200" s="159"/>
      <c r="N200" s="159"/>
      <c r="O200" s="159"/>
      <c r="P200" s="159"/>
      <c r="Q200" s="159"/>
      <c r="R200" s="159"/>
      <c r="S200" s="159"/>
      <c r="T200" s="159"/>
      <c r="U200" s="159"/>
      <c r="V200" s="159"/>
      <c r="W200" s="159"/>
    </row>
    <row r="201" spans="1:23" ht="15" customHeight="1" x14ac:dyDescent="0.3">
      <c r="A201" s="38">
        <v>44348</v>
      </c>
      <c r="B201" s="39">
        <f>DPH_podane_priznania!B201</f>
        <v>1006121277.67</v>
      </c>
      <c r="C201" s="40">
        <v>659158910.39849997</v>
      </c>
      <c r="D201" s="40">
        <v>25678901.016491</v>
      </c>
      <c r="E201" s="43">
        <v>163469238.66</v>
      </c>
      <c r="F201" s="55">
        <f>DPH_podane_priznania!F201</f>
        <v>25037903.399999999</v>
      </c>
      <c r="G201" s="55">
        <v>13911390.880602</v>
      </c>
      <c r="H201" s="55">
        <v>1540507.6500036621</v>
      </c>
      <c r="I201" s="39">
        <f t="shared" si="20"/>
        <v>906329854.17999995</v>
      </c>
      <c r="J201" s="40">
        <f t="shared" si="18"/>
        <v>610384957.88322997</v>
      </c>
      <c r="K201" s="40">
        <f>DPH_podane_priznania!K201</f>
        <v>287449221.09999996</v>
      </c>
      <c r="L201" s="43">
        <f t="shared" si="19"/>
        <v>583394117.39677</v>
      </c>
      <c r="M201" s="159"/>
      <c r="N201" s="159"/>
      <c r="O201" s="159"/>
      <c r="P201" s="159"/>
      <c r="Q201" s="159"/>
      <c r="R201" s="159"/>
      <c r="S201" s="159"/>
      <c r="T201" s="159"/>
      <c r="U201" s="159"/>
      <c r="V201" s="159"/>
      <c r="W201" s="159"/>
    </row>
    <row r="202" spans="1:23" ht="15" customHeight="1" x14ac:dyDescent="0.3">
      <c r="A202" s="38">
        <v>44378</v>
      </c>
      <c r="B202" s="39">
        <f>DPH_podane_priznania!B202</f>
        <v>916287055.23000002</v>
      </c>
      <c r="C202" s="40">
        <v>538721886.03750002</v>
      </c>
      <c r="D202" s="40">
        <v>23252188.538393099</v>
      </c>
      <c r="E202" s="43">
        <v>131570425.76000001</v>
      </c>
      <c r="F202" s="55"/>
      <c r="G202" s="55"/>
      <c r="H202" s="55"/>
      <c r="I202" s="39">
        <f t="shared" si="20"/>
        <v>1031159181.0699999</v>
      </c>
      <c r="J202" s="40">
        <f t="shared" si="18"/>
        <v>575713884.02991176</v>
      </c>
      <c r="K202" s="40">
        <v>265064993.04000002</v>
      </c>
      <c r="L202" s="43">
        <f t="shared" si="19"/>
        <v>720510290.08008814</v>
      </c>
      <c r="M202" s="159"/>
      <c r="N202" s="159"/>
      <c r="O202" s="159"/>
      <c r="P202" s="159"/>
      <c r="Q202" s="159"/>
      <c r="R202" s="159"/>
      <c r="S202" s="159"/>
      <c r="T202" s="159"/>
      <c r="U202" s="159"/>
      <c r="V202" s="159"/>
      <c r="W202" s="159"/>
    </row>
    <row r="203" spans="1:23" ht="15" customHeight="1" x14ac:dyDescent="0.3">
      <c r="A203" s="38">
        <v>44409</v>
      </c>
      <c r="B203" s="39">
        <f>DPH_podane_priznania!B203</f>
        <v>891228957.05999994</v>
      </c>
      <c r="C203" s="40">
        <v>545003147.57689989</v>
      </c>
      <c r="D203" s="40">
        <v>17210090.320055999</v>
      </c>
      <c r="E203" s="43">
        <v>119969551.34</v>
      </c>
      <c r="F203" s="55"/>
      <c r="G203" s="55"/>
      <c r="H203" s="55"/>
      <c r="I203" s="39">
        <f t="shared" si="20"/>
        <v>916287055.23000002</v>
      </c>
      <c r="J203" s="40">
        <f t="shared" si="18"/>
        <v>577984970.18798625</v>
      </c>
      <c r="K203" s="40">
        <f>DPH_podane_priznania!K203</f>
        <v>253197654.14999998</v>
      </c>
      <c r="L203" s="43">
        <f t="shared" si="19"/>
        <v>591499739.19201374</v>
      </c>
      <c r="M203" s="159"/>
      <c r="N203" s="159"/>
      <c r="O203" s="159"/>
      <c r="P203" s="159"/>
      <c r="Q203" s="159"/>
      <c r="R203" s="159"/>
      <c r="S203" s="159"/>
      <c r="T203" s="159"/>
      <c r="U203" s="159"/>
      <c r="V203" s="159"/>
      <c r="W203" s="159"/>
    </row>
    <row r="204" spans="1:23" ht="15" customHeight="1" x14ac:dyDescent="0.3">
      <c r="A204" s="38">
        <v>44440</v>
      </c>
      <c r="B204" s="39">
        <f>DPH_podane_priznania!B204</f>
        <v>1012557586.14</v>
      </c>
      <c r="C204" s="40">
        <v>593781060.73319995</v>
      </c>
      <c r="D204" s="40">
        <v>16278212.053275</v>
      </c>
      <c r="E204" s="43">
        <v>121679487.23999999</v>
      </c>
      <c r="F204" s="55">
        <f>DPH_podane_priznania!F204</f>
        <v>26125495.390000001</v>
      </c>
      <c r="G204" s="55">
        <v>11618888.200258002</v>
      </c>
      <c r="H204" s="55">
        <v>1730027.4099993894</v>
      </c>
      <c r="I204" s="39">
        <f>B203+F203</f>
        <v>891228957.05999994</v>
      </c>
      <c r="J204" s="40">
        <f t="shared" si="18"/>
        <v>604007908.96010697</v>
      </c>
      <c r="K204" s="40">
        <f>DPH_podane_priznania!K204</f>
        <v>267760321.81999999</v>
      </c>
      <c r="L204" s="43">
        <f t="shared" si="19"/>
        <v>554981369.91989303</v>
      </c>
      <c r="M204" s="159"/>
      <c r="N204" s="159"/>
      <c r="O204" s="159"/>
      <c r="P204" s="159"/>
      <c r="Q204" s="159"/>
      <c r="R204" s="159"/>
      <c r="S204" s="159"/>
      <c r="T204" s="159"/>
      <c r="U204" s="159"/>
      <c r="V204" s="159"/>
      <c r="W204" s="159"/>
    </row>
    <row r="205" spans="1:23" ht="15" customHeight="1" x14ac:dyDescent="0.3">
      <c r="A205" s="38">
        <v>44470</v>
      </c>
      <c r="B205" s="39">
        <f>DPH_podane_priznania!B205</f>
        <v>1035759732.5599999</v>
      </c>
      <c r="C205" s="40">
        <v>629273849.48251009</v>
      </c>
      <c r="D205" s="40">
        <v>15518544.040138301</v>
      </c>
      <c r="E205" s="43">
        <v>113374067.2</v>
      </c>
      <c r="F205" s="55"/>
      <c r="G205" s="55"/>
      <c r="H205" s="55"/>
      <c r="I205" s="39">
        <f t="shared" ref="I205:I256" si="21">B204+F204</f>
        <v>1038683081.53</v>
      </c>
      <c r="J205" s="40">
        <f t="shared" si="18"/>
        <v>509910921.29744399</v>
      </c>
      <c r="K205" s="40">
        <f>DPH_podane_priznania!K205</f>
        <v>292067384.10000002</v>
      </c>
      <c r="L205" s="43">
        <f t="shared" si="19"/>
        <v>820839544.33255601</v>
      </c>
      <c r="M205" s="159"/>
      <c r="N205" s="159"/>
      <c r="O205" s="159"/>
      <c r="P205" s="159"/>
      <c r="Q205" s="159"/>
      <c r="R205" s="159"/>
      <c r="S205" s="159"/>
      <c r="T205" s="159"/>
      <c r="U205" s="159"/>
      <c r="V205" s="159"/>
      <c r="W205" s="159"/>
    </row>
    <row r="206" spans="1:23" ht="15" customHeight="1" x14ac:dyDescent="0.3">
      <c r="A206" s="38">
        <v>44501</v>
      </c>
      <c r="B206" s="39">
        <f>DPH_podane_priznania!B206</f>
        <v>1050871903.83</v>
      </c>
      <c r="C206" s="40">
        <v>698808073.46276999</v>
      </c>
      <c r="D206" s="40">
        <v>16438904.0594592</v>
      </c>
      <c r="E206" s="43">
        <v>111813542.95</v>
      </c>
      <c r="F206" s="55"/>
      <c r="G206" s="55"/>
      <c r="H206" s="55"/>
      <c r="I206" s="39">
        <f t="shared" si="21"/>
        <v>1035759732.5599999</v>
      </c>
      <c r="J206" s="40">
        <f t="shared" si="18"/>
        <v>542616234.8942275</v>
      </c>
      <c r="K206" s="40">
        <f>DPH_podane_priznania!K206</f>
        <v>312762938.56000006</v>
      </c>
      <c r="L206" s="43">
        <f t="shared" si="19"/>
        <v>805906436.2257725</v>
      </c>
      <c r="M206" s="159"/>
      <c r="N206" s="159"/>
      <c r="O206" s="159"/>
      <c r="P206" s="159"/>
      <c r="Q206" s="159"/>
      <c r="R206" s="159"/>
      <c r="S206" s="159"/>
      <c r="T206" s="159"/>
      <c r="U206" s="159"/>
      <c r="V206" s="159"/>
      <c r="W206" s="159"/>
    </row>
    <row r="207" spans="1:23" ht="15" customHeight="1" x14ac:dyDescent="0.3">
      <c r="A207" s="38">
        <v>44531</v>
      </c>
      <c r="B207" s="39">
        <f>DPH_podane_priznania!B207</f>
        <v>1131518696.97</v>
      </c>
      <c r="C207" s="40">
        <v>787631965.07599998</v>
      </c>
      <c r="D207" s="40">
        <v>22852367.869926099</v>
      </c>
      <c r="E207" s="43">
        <v>125327573.88</v>
      </c>
      <c r="F207" s="55">
        <f>DPH_podane_priznania!F207</f>
        <v>31355491.82</v>
      </c>
      <c r="G207" s="55">
        <v>14639996.21728</v>
      </c>
      <c r="H207" s="56">
        <v>1796211.479968719</v>
      </c>
      <c r="I207" s="40">
        <f t="shared" si="21"/>
        <v>1050871903.83</v>
      </c>
      <c r="J207" s="40">
        <f t="shared" si="18"/>
        <v>569957096.65306163</v>
      </c>
      <c r="K207" s="40">
        <f>DPH_podane_priznania!K207</f>
        <v>333280941.35999995</v>
      </c>
      <c r="L207" s="43">
        <f t="shared" si="19"/>
        <v>814195748.53693843</v>
      </c>
      <c r="M207" s="159"/>
      <c r="N207" s="159"/>
      <c r="O207" s="159"/>
      <c r="P207" s="159"/>
      <c r="Q207" s="159"/>
      <c r="R207" s="159"/>
      <c r="S207" s="159"/>
      <c r="T207" s="159"/>
      <c r="U207" s="159"/>
      <c r="V207" s="159"/>
      <c r="W207" s="159"/>
    </row>
    <row r="208" spans="1:23" s="223" customFormat="1" ht="15" customHeight="1" x14ac:dyDescent="0.3">
      <c r="A208" s="222">
        <v>44562</v>
      </c>
      <c r="B208" s="59">
        <v>923390042.10000002</v>
      </c>
      <c r="C208" s="59">
        <v>606103586</v>
      </c>
      <c r="D208" s="59">
        <v>55755804.109999999</v>
      </c>
      <c r="E208" s="60">
        <v>120561239.48</v>
      </c>
      <c r="F208" s="59"/>
      <c r="G208" s="59"/>
      <c r="H208" s="60"/>
      <c r="I208" s="59">
        <f t="shared" si="21"/>
        <v>1162874188.79</v>
      </c>
      <c r="J208" s="59">
        <f t="shared" si="18"/>
        <v>611274421.17305088</v>
      </c>
      <c r="K208" s="59">
        <v>266749048.41999999</v>
      </c>
      <c r="L208" s="60">
        <f t="shared" si="19"/>
        <v>818348816.03694904</v>
      </c>
      <c r="M208" s="159"/>
      <c r="N208" s="159"/>
      <c r="O208" s="159"/>
      <c r="P208" s="159"/>
      <c r="Q208" s="159"/>
      <c r="R208" s="159"/>
      <c r="S208" s="159"/>
      <c r="T208" s="159"/>
      <c r="U208" s="159"/>
      <c r="V208" s="159"/>
      <c r="W208" s="159"/>
    </row>
    <row r="209" spans="1:23" s="223" customFormat="1" ht="15" customHeight="1" x14ac:dyDescent="0.3">
      <c r="A209" s="70">
        <v>44593</v>
      </c>
      <c r="B209" s="55">
        <v>945098275.80999994</v>
      </c>
      <c r="C209" s="55">
        <v>686489737.02999997</v>
      </c>
      <c r="D209" s="55">
        <v>15297819.950000001</v>
      </c>
      <c r="E209" s="56">
        <v>147053029.78</v>
      </c>
      <c r="F209" s="55"/>
      <c r="G209" s="55"/>
      <c r="H209" s="56"/>
      <c r="I209" s="54">
        <f t="shared" si="21"/>
        <v>923390042.10000002</v>
      </c>
      <c r="J209" s="55">
        <f t="shared" si="18"/>
        <v>699292413.24313319</v>
      </c>
      <c r="K209" s="55">
        <v>307351055.27999997</v>
      </c>
      <c r="L209" s="56">
        <f t="shared" si="19"/>
        <v>531448684.13686681</v>
      </c>
      <c r="M209" s="159"/>
      <c r="N209" s="159"/>
      <c r="O209" s="159"/>
      <c r="P209" s="159"/>
      <c r="Q209" s="159"/>
      <c r="R209" s="159"/>
      <c r="S209" s="159"/>
      <c r="T209" s="159"/>
      <c r="U209" s="159"/>
      <c r="V209" s="159"/>
      <c r="W209" s="159"/>
    </row>
    <row r="210" spans="1:23" s="223" customFormat="1" ht="15" customHeight="1" x14ac:dyDescent="0.3">
      <c r="A210" s="70">
        <v>44621</v>
      </c>
      <c r="B210" s="55">
        <v>1139567830.74</v>
      </c>
      <c r="C210" s="55">
        <v>781054209.77999997</v>
      </c>
      <c r="D210" s="55">
        <v>22562504.329999998</v>
      </c>
      <c r="E210" s="56">
        <v>182646679.88999999</v>
      </c>
      <c r="F210" s="55">
        <v>22497971.859999999</v>
      </c>
      <c r="G210" s="55">
        <v>12032192.57</v>
      </c>
      <c r="H210" s="56">
        <v>2148469.0499999998</v>
      </c>
      <c r="I210" s="55">
        <f t="shared" si="21"/>
        <v>945098275.80999994</v>
      </c>
      <c r="J210" s="55">
        <f t="shared" si="18"/>
        <v>727109826.56599998</v>
      </c>
      <c r="K210" s="55">
        <v>328003737.35000002</v>
      </c>
      <c r="L210" s="56">
        <f t="shared" si="19"/>
        <v>545992186.59399998</v>
      </c>
      <c r="M210" s="159"/>
      <c r="N210" s="159"/>
      <c r="O210" s="159"/>
      <c r="P210" s="159"/>
      <c r="Q210" s="159"/>
      <c r="R210" s="159"/>
      <c r="S210" s="159"/>
      <c r="T210" s="159"/>
      <c r="U210" s="159"/>
      <c r="V210" s="159"/>
      <c r="W210" s="159"/>
    </row>
    <row r="211" spans="1:23" s="223" customFormat="1" ht="15" customHeight="1" x14ac:dyDescent="0.3">
      <c r="A211" s="70">
        <v>44652</v>
      </c>
      <c r="B211" s="55">
        <v>1000304069.28</v>
      </c>
      <c r="C211" s="55">
        <v>693171226.85000002</v>
      </c>
      <c r="D211" s="55">
        <v>19423048.020000003</v>
      </c>
      <c r="E211" s="56">
        <v>160388072.38</v>
      </c>
      <c r="F211" s="55"/>
      <c r="G211" s="55"/>
      <c r="H211" s="56"/>
      <c r="I211" s="40">
        <f t="shared" si="21"/>
        <v>1162065802.5999999</v>
      </c>
      <c r="J211" s="40">
        <f t="shared" si="18"/>
        <v>617297556.35000002</v>
      </c>
      <c r="K211" s="40">
        <v>318837938.41000003</v>
      </c>
      <c r="L211" s="43">
        <f t="shared" si="19"/>
        <v>863606184.65999985</v>
      </c>
      <c r="M211" s="159"/>
      <c r="N211" s="159"/>
      <c r="O211" s="159"/>
      <c r="P211" s="159"/>
      <c r="Q211" s="159"/>
      <c r="R211" s="159"/>
      <c r="S211" s="159"/>
      <c r="T211" s="159"/>
      <c r="U211" s="159"/>
      <c r="V211" s="159"/>
      <c r="W211" s="159"/>
    </row>
    <row r="212" spans="1:23" s="223" customFormat="1" ht="15" customHeight="1" x14ac:dyDescent="0.3">
      <c r="A212" s="70">
        <v>44682</v>
      </c>
      <c r="B212" s="55">
        <v>1109811421.8900001</v>
      </c>
      <c r="C212" s="55">
        <v>745674934.59000003</v>
      </c>
      <c r="D212" s="55">
        <v>19670300.009999998</v>
      </c>
      <c r="E212" s="56">
        <v>185298163.22</v>
      </c>
      <c r="F212" s="55"/>
      <c r="G212" s="55"/>
      <c r="H212" s="56"/>
      <c r="I212" s="40">
        <f>B211+F211</f>
        <v>1000304069.28</v>
      </c>
      <c r="J212" s="40">
        <f t="shared" si="18"/>
        <v>712012409.9772799</v>
      </c>
      <c r="K212" s="55">
        <v>334753236.39999998</v>
      </c>
      <c r="L212" s="43">
        <f t="shared" si="19"/>
        <v>623044895.70272005</v>
      </c>
      <c r="M212" s="159"/>
      <c r="N212" s="159"/>
      <c r="O212" s="159"/>
      <c r="P212" s="159"/>
      <c r="Q212" s="159"/>
      <c r="R212" s="159"/>
      <c r="S212" s="159"/>
      <c r="T212" s="159"/>
      <c r="U212" s="159"/>
      <c r="V212" s="159"/>
      <c r="W212" s="159"/>
    </row>
    <row r="213" spans="1:23" s="223" customFormat="1" ht="15" customHeight="1" x14ac:dyDescent="0.3">
      <c r="A213" s="70">
        <v>44713</v>
      </c>
      <c r="B213" s="55">
        <v>1140488111.2</v>
      </c>
      <c r="C213" s="55">
        <v>754343587.47000003</v>
      </c>
      <c r="D213" s="55">
        <v>19699000.080000002</v>
      </c>
      <c r="E213" s="56">
        <v>182094490.19999999</v>
      </c>
      <c r="F213" s="55">
        <v>27832021.890000001</v>
      </c>
      <c r="G213" s="55">
        <v>13042436.639999999</v>
      </c>
      <c r="H213" s="56">
        <v>1452478.66</v>
      </c>
      <c r="I213" s="40">
        <f t="shared" si="21"/>
        <v>1109811421.8900001</v>
      </c>
      <c r="J213" s="40">
        <f t="shared" si="18"/>
        <v>739372554.25</v>
      </c>
      <c r="K213" s="55">
        <v>365783535.54999995</v>
      </c>
      <c r="L213" s="43">
        <f t="shared" si="19"/>
        <v>736222403.19000006</v>
      </c>
      <c r="M213" s="159"/>
      <c r="N213" s="159"/>
      <c r="O213" s="159"/>
      <c r="P213" s="159"/>
      <c r="Q213" s="159"/>
      <c r="R213" s="159"/>
      <c r="S213" s="159"/>
      <c r="T213" s="159"/>
      <c r="U213" s="159"/>
      <c r="V213" s="159"/>
      <c r="W213" s="159"/>
    </row>
    <row r="214" spans="1:23" s="223" customFormat="1" ht="15" customHeight="1" x14ac:dyDescent="0.3">
      <c r="A214" s="224">
        <v>44743</v>
      </c>
      <c r="B214" s="55">
        <v>1030998808.95</v>
      </c>
      <c r="C214" s="55">
        <v>677015588.77999997</v>
      </c>
      <c r="D214" s="55">
        <v>20832508.23</v>
      </c>
      <c r="E214" s="56">
        <v>160110051.47</v>
      </c>
      <c r="F214" s="55"/>
      <c r="G214" s="55"/>
      <c r="H214" s="56"/>
      <c r="I214" s="40">
        <f t="shared" si="21"/>
        <v>1168320133.0900002</v>
      </c>
      <c r="J214" s="40">
        <f t="shared" si="18"/>
        <v>698411017.68000007</v>
      </c>
      <c r="K214" s="55">
        <v>287948820.28000003</v>
      </c>
      <c r="L214" s="43">
        <f t="shared" si="19"/>
        <v>757857935.69000006</v>
      </c>
      <c r="M214" s="159"/>
      <c r="N214" s="159"/>
      <c r="O214" s="159"/>
      <c r="P214" s="159"/>
      <c r="Q214" s="159"/>
      <c r="R214" s="159"/>
      <c r="S214" s="159"/>
      <c r="T214" s="159"/>
      <c r="U214" s="159"/>
      <c r="V214" s="159"/>
      <c r="W214" s="159"/>
    </row>
    <row r="215" spans="1:23" s="223" customFormat="1" ht="15" customHeight="1" x14ac:dyDescent="0.3">
      <c r="A215" s="70">
        <v>44774</v>
      </c>
      <c r="B215" s="55">
        <v>1083778520.78</v>
      </c>
      <c r="C215" s="55">
        <v>659777073.25</v>
      </c>
      <c r="D215" s="55">
        <v>29084678.27</v>
      </c>
      <c r="E215" s="56">
        <v>153631719.38</v>
      </c>
      <c r="F215" s="55"/>
      <c r="G215" s="55"/>
      <c r="H215" s="56"/>
      <c r="I215" s="40">
        <f t="shared" si="21"/>
        <v>1030998808.95</v>
      </c>
      <c r="J215" s="40">
        <f t="shared" si="18"/>
        <v>733351975.4000001</v>
      </c>
      <c r="K215" s="55">
        <v>287948820.28000003</v>
      </c>
      <c r="L215" s="43">
        <f t="shared" si="19"/>
        <v>585595653.82999992</v>
      </c>
      <c r="M215" s="159"/>
      <c r="N215" s="159"/>
      <c r="O215" s="159"/>
      <c r="P215" s="159"/>
      <c r="Q215" s="159"/>
      <c r="R215" s="159"/>
      <c r="S215" s="159"/>
      <c r="T215" s="159"/>
      <c r="U215" s="159"/>
      <c r="V215" s="159"/>
      <c r="W215" s="159"/>
    </row>
    <row r="216" spans="1:23" s="223" customFormat="1" ht="15" customHeight="1" x14ac:dyDescent="0.3">
      <c r="A216" s="224">
        <v>44805</v>
      </c>
      <c r="B216" s="54">
        <v>1095803483.6500001</v>
      </c>
      <c r="C216" s="55">
        <v>772916136.78790998</v>
      </c>
      <c r="D216" s="55">
        <v>25853630.089873102</v>
      </c>
      <c r="E216" s="56">
        <v>163129995.49000001</v>
      </c>
      <c r="F216" s="55">
        <v>27427568.800000001</v>
      </c>
      <c r="G216" s="55">
        <v>12651887.850847701</v>
      </c>
      <c r="H216" s="56">
        <v>1503699.0300061039</v>
      </c>
      <c r="I216" s="40">
        <f t="shared" si="21"/>
        <v>1083778520.78</v>
      </c>
      <c r="J216" s="40">
        <f t="shared" si="18"/>
        <v>711526640.50999999</v>
      </c>
      <c r="K216" s="55">
        <v>351492051.20000005</v>
      </c>
      <c r="L216" s="43">
        <f t="shared" si="19"/>
        <v>723743931.47000003</v>
      </c>
      <c r="M216" s="159"/>
      <c r="N216" s="159"/>
      <c r="O216" s="159"/>
      <c r="P216" s="159"/>
      <c r="Q216" s="159"/>
      <c r="R216" s="159"/>
      <c r="S216" s="159"/>
      <c r="T216" s="159"/>
      <c r="U216" s="159"/>
      <c r="V216" s="159"/>
      <c r="W216" s="159"/>
    </row>
    <row r="217" spans="1:23" s="223" customFormat="1" ht="15" customHeight="1" x14ac:dyDescent="0.3">
      <c r="A217" s="224">
        <v>44835</v>
      </c>
      <c r="B217" s="55">
        <v>1158366673.3599999</v>
      </c>
      <c r="C217" s="55">
        <v>776972287.44099998</v>
      </c>
      <c r="D217" s="55">
        <v>27522758.669846497</v>
      </c>
      <c r="E217" s="56">
        <v>176521989.44</v>
      </c>
      <c r="F217" s="55"/>
      <c r="G217" s="55"/>
      <c r="H217" s="56"/>
      <c r="I217" s="40">
        <f t="shared" si="21"/>
        <v>1123231052.45</v>
      </c>
      <c r="J217" s="40">
        <f t="shared" si="18"/>
        <v>641452578.41999996</v>
      </c>
      <c r="K217" s="55">
        <v>380138374.02999991</v>
      </c>
      <c r="L217" s="43">
        <f t="shared" si="19"/>
        <v>861916848.05999994</v>
      </c>
      <c r="M217" s="159"/>
      <c r="N217" s="159"/>
      <c r="O217" s="159"/>
      <c r="P217" s="159"/>
      <c r="Q217" s="159"/>
      <c r="R217" s="159"/>
      <c r="S217" s="159"/>
      <c r="T217" s="159"/>
      <c r="U217" s="159"/>
      <c r="V217" s="159"/>
      <c r="W217" s="159"/>
    </row>
    <row r="218" spans="1:23" s="223" customFormat="1" ht="15" customHeight="1" x14ac:dyDescent="0.3">
      <c r="A218" s="224">
        <v>44866</v>
      </c>
      <c r="B218" s="55">
        <v>1186535304.55</v>
      </c>
      <c r="C218" s="55">
        <v>833485621.53709996</v>
      </c>
      <c r="D218" s="55">
        <v>22724815.279577397</v>
      </c>
      <c r="E218" s="56">
        <v>167702501.33000001</v>
      </c>
      <c r="F218" s="55"/>
      <c r="G218" s="55"/>
      <c r="H218" s="56"/>
      <c r="I218" s="40">
        <f t="shared" si="21"/>
        <v>1158366673.3599999</v>
      </c>
      <c r="J218" s="40">
        <f t="shared" si="18"/>
        <v>654960456.88012075</v>
      </c>
      <c r="K218" s="55">
        <v>364100080.81999993</v>
      </c>
      <c r="L218" s="43">
        <f t="shared" si="19"/>
        <v>867506297.29987907</v>
      </c>
      <c r="M218" s="159"/>
      <c r="N218" s="159"/>
      <c r="O218" s="159"/>
      <c r="P218" s="159"/>
      <c r="Q218" s="159"/>
      <c r="R218" s="159"/>
      <c r="S218" s="159"/>
      <c r="T218" s="159"/>
      <c r="U218" s="159"/>
      <c r="V218" s="159"/>
      <c r="W218" s="159"/>
    </row>
    <row r="219" spans="1:23" s="223" customFormat="1" ht="15" customHeight="1" x14ac:dyDescent="0.3">
      <c r="A219" s="224">
        <v>44896</v>
      </c>
      <c r="B219" s="67">
        <v>1363738475.6500001</v>
      </c>
      <c r="C219" s="68">
        <v>881212970.18764997</v>
      </c>
      <c r="D219" s="68">
        <v>27102506.376551002</v>
      </c>
      <c r="E219" s="69">
        <v>172699841.56</v>
      </c>
      <c r="F219" s="68">
        <v>32050389.32</v>
      </c>
      <c r="G219" s="68">
        <v>12720934.460052</v>
      </c>
      <c r="H219" s="69">
        <v>1669979.0000061039</v>
      </c>
      <c r="I219" s="48">
        <f t="shared" si="21"/>
        <v>1186535304.55</v>
      </c>
      <c r="J219" s="48">
        <f t="shared" si="18"/>
        <v>758785372.0680635</v>
      </c>
      <c r="K219" s="68">
        <v>347339312.70999986</v>
      </c>
      <c r="L219" s="50">
        <f t="shared" si="19"/>
        <v>775089245.19193625</v>
      </c>
      <c r="M219" s="159"/>
      <c r="N219" s="159"/>
      <c r="O219" s="159"/>
      <c r="P219" s="159"/>
      <c r="Q219" s="159"/>
      <c r="R219" s="159"/>
      <c r="S219" s="159"/>
      <c r="T219" s="159"/>
      <c r="U219" s="159"/>
      <c r="V219" s="159"/>
      <c r="W219" s="159"/>
    </row>
    <row r="220" spans="1:23" s="223" customFormat="1" ht="15" customHeight="1" x14ac:dyDescent="0.3">
      <c r="A220" s="222">
        <v>44927</v>
      </c>
      <c r="B220" s="59">
        <v>1090739056.8800001</v>
      </c>
      <c r="C220" s="59">
        <v>656237704.47000003</v>
      </c>
      <c r="D220" s="59">
        <v>69123443.379999995</v>
      </c>
      <c r="E220" s="60">
        <v>163858236.75999999</v>
      </c>
      <c r="F220" s="59"/>
      <c r="G220" s="59"/>
      <c r="H220" s="60"/>
      <c r="I220" s="59">
        <f t="shared" si="21"/>
        <v>1395788864.97</v>
      </c>
      <c r="J220" s="59">
        <f t="shared" si="18"/>
        <v>745427984.0514226</v>
      </c>
      <c r="K220" s="59">
        <v>295083489.06999999</v>
      </c>
      <c r="L220" s="60">
        <f t="shared" si="19"/>
        <v>945444369.98857737</v>
      </c>
      <c r="M220" s="159"/>
      <c r="N220" s="159"/>
      <c r="O220" s="159"/>
      <c r="P220" s="159"/>
      <c r="Q220" s="159"/>
      <c r="R220" s="159"/>
      <c r="S220" s="159"/>
      <c r="T220" s="159"/>
      <c r="U220" s="159"/>
      <c r="V220" s="159"/>
      <c r="W220" s="159"/>
    </row>
    <row r="221" spans="1:23" s="223" customFormat="1" ht="15" customHeight="1" x14ac:dyDescent="0.3">
      <c r="A221" s="224">
        <v>44958</v>
      </c>
      <c r="B221" s="55">
        <v>1111930596.3699999</v>
      </c>
      <c r="C221" s="55">
        <v>751342307.58000004</v>
      </c>
      <c r="D221" s="55">
        <v>17946176.710000001</v>
      </c>
      <c r="E221" s="56">
        <v>198323290.97999999</v>
      </c>
      <c r="F221" s="55"/>
      <c r="G221" s="55"/>
      <c r="H221" s="56"/>
      <c r="I221" s="54">
        <f t="shared" si="21"/>
        <v>1090739056.8800001</v>
      </c>
      <c r="J221" s="55">
        <f t="shared" si="18"/>
        <v>822362364.24139047</v>
      </c>
      <c r="K221" s="55">
        <v>316039405.16000003</v>
      </c>
      <c r="L221" s="56">
        <f t="shared" si="19"/>
        <v>584416097.79860973</v>
      </c>
    </row>
    <row r="222" spans="1:23" s="223" customFormat="1" ht="15" customHeight="1" x14ac:dyDescent="0.3">
      <c r="A222" s="224">
        <v>44986</v>
      </c>
      <c r="B222" s="55">
        <v>1315907364.9100001</v>
      </c>
      <c r="C222" s="55">
        <v>817721664.89999998</v>
      </c>
      <c r="D222" s="55">
        <v>23067203.869999997</v>
      </c>
      <c r="E222" s="56">
        <v>224216195.91999999</v>
      </c>
      <c r="F222" s="55">
        <v>20139057.350000001</v>
      </c>
      <c r="G222" s="55">
        <v>10692196.98</v>
      </c>
      <c r="H222" s="56">
        <v>1339847.04</v>
      </c>
      <c r="I222" s="55">
        <f t="shared" si="21"/>
        <v>1111930596.3699999</v>
      </c>
      <c r="J222" s="55">
        <f t="shared" si="18"/>
        <v>803247922.00765002</v>
      </c>
      <c r="K222" s="55">
        <v>308927833.07999998</v>
      </c>
      <c r="L222" s="56">
        <f t="shared" si="19"/>
        <v>617610507.44234991</v>
      </c>
    </row>
    <row r="223" spans="1:23" s="223" customFormat="1" ht="15" customHeight="1" x14ac:dyDescent="0.3">
      <c r="A223" s="224">
        <v>45017</v>
      </c>
      <c r="B223" s="55">
        <v>1091610400.99</v>
      </c>
      <c r="C223" s="55">
        <v>700674135.31000006</v>
      </c>
      <c r="D223" s="55">
        <v>23232106.759999998</v>
      </c>
      <c r="E223" s="56">
        <v>167679687.58000001</v>
      </c>
      <c r="F223" s="55"/>
      <c r="G223" s="55"/>
      <c r="H223" s="56"/>
      <c r="I223" s="40">
        <f t="shared" si="21"/>
        <v>1336046422.26</v>
      </c>
      <c r="J223" s="40">
        <f t="shared" si="18"/>
        <v>672756581.98000002</v>
      </c>
      <c r="K223" s="40">
        <v>274891112.31999999</v>
      </c>
      <c r="L223" s="43">
        <f t="shared" si="19"/>
        <v>938180952.5999999</v>
      </c>
    </row>
    <row r="224" spans="1:23" s="223" customFormat="1" ht="15" customHeight="1" x14ac:dyDescent="0.3">
      <c r="A224" s="224">
        <v>45047</v>
      </c>
      <c r="B224" s="55">
        <v>1207799612.6199999</v>
      </c>
      <c r="C224" s="55">
        <v>745330551.49000001</v>
      </c>
      <c r="D224" s="55">
        <v>22522205.649999999</v>
      </c>
      <c r="E224" s="56">
        <v>195318386.11000001</v>
      </c>
      <c r="F224" s="55"/>
      <c r="G224" s="55"/>
      <c r="H224" s="56"/>
      <c r="I224" s="40">
        <f t="shared" si="21"/>
        <v>1091610400.99</v>
      </c>
      <c r="J224" s="40">
        <f t="shared" si="18"/>
        <v>765549096.07005203</v>
      </c>
      <c r="K224" s="55">
        <v>313288199.68000001</v>
      </c>
      <c r="L224" s="43">
        <f t="shared" si="19"/>
        <v>639349504.59994793</v>
      </c>
    </row>
    <row r="225" spans="1:12" s="223" customFormat="1" ht="15" customHeight="1" x14ac:dyDescent="0.3">
      <c r="A225" s="224">
        <v>45078</v>
      </c>
      <c r="B225" s="55">
        <v>1289228180.8199999</v>
      </c>
      <c r="C225" s="55">
        <v>793364175.46999991</v>
      </c>
      <c r="D225" s="55">
        <v>20351084.09</v>
      </c>
      <c r="E225" s="56">
        <v>205741749.34</v>
      </c>
      <c r="F225" s="55">
        <v>23860078.609999999</v>
      </c>
      <c r="G225" s="55">
        <v>11300717.57</v>
      </c>
      <c r="H225" s="56">
        <v>1331614.24</v>
      </c>
      <c r="I225" s="40">
        <f t="shared" si="21"/>
        <v>1207799612.6199999</v>
      </c>
      <c r="J225" s="40">
        <f t="shared" si="18"/>
        <v>737953049.80000007</v>
      </c>
      <c r="K225" s="55">
        <v>304640091.95999998</v>
      </c>
      <c r="L225" s="43">
        <f t="shared" si="19"/>
        <v>774486654.77999973</v>
      </c>
    </row>
    <row r="226" spans="1:12" s="223" customFormat="1" ht="15" customHeight="1" x14ac:dyDescent="0.3">
      <c r="A226" s="224">
        <v>45108</v>
      </c>
      <c r="B226" s="55">
        <v>1103492905.8399999</v>
      </c>
      <c r="C226" s="55">
        <v>654600525.37</v>
      </c>
      <c r="D226" s="55">
        <v>18151892.260000002</v>
      </c>
      <c r="E226" s="56">
        <v>179057423.06999999</v>
      </c>
      <c r="F226" s="55"/>
      <c r="G226" s="55"/>
      <c r="H226" s="56"/>
      <c r="I226" s="40">
        <f t="shared" si="21"/>
        <v>1313088259.4299998</v>
      </c>
      <c r="J226" s="40">
        <f t="shared" si="18"/>
        <v>705790628.19000006</v>
      </c>
      <c r="K226" s="40">
        <v>280756318.5</v>
      </c>
      <c r="L226" s="43">
        <f t="shared" si="19"/>
        <v>888053949.73999977</v>
      </c>
    </row>
    <row r="227" spans="1:12" s="223" customFormat="1" ht="15" customHeight="1" x14ac:dyDescent="0.3">
      <c r="A227" s="224">
        <v>45139</v>
      </c>
      <c r="B227" s="55">
        <v>1143352361.5699999</v>
      </c>
      <c r="C227" s="55">
        <v>685942115.90999997</v>
      </c>
      <c r="D227" s="55">
        <v>32007171.170000002</v>
      </c>
      <c r="E227" s="56">
        <v>160366066.44</v>
      </c>
      <c r="F227" s="55"/>
      <c r="G227" s="55"/>
      <c r="H227" s="56"/>
      <c r="I227" s="40">
        <f t="shared" si="21"/>
        <v>1103492905.8399999</v>
      </c>
      <c r="J227" s="40">
        <f t="shared" si="18"/>
        <v>744763413.37</v>
      </c>
      <c r="K227" s="55">
        <v>288661857.60000002</v>
      </c>
      <c r="L227" s="43">
        <f t="shared" si="19"/>
        <v>647391350.06999993</v>
      </c>
    </row>
    <row r="228" spans="1:12" s="223" customFormat="1" ht="15" customHeight="1" x14ac:dyDescent="0.3">
      <c r="A228" s="224">
        <v>45170</v>
      </c>
      <c r="B228" s="55">
        <v>1208572509.2</v>
      </c>
      <c r="C228" s="55">
        <v>755642200.23000002</v>
      </c>
      <c r="D228" s="55">
        <v>19950084.959999997</v>
      </c>
      <c r="E228" s="56">
        <v>183667783.30000001</v>
      </c>
      <c r="F228" s="55">
        <v>22400674.640000001</v>
      </c>
      <c r="G228" s="55">
        <v>10856395.110000001</v>
      </c>
      <c r="H228" s="56">
        <v>1271263.3799999999</v>
      </c>
      <c r="I228" s="40">
        <f t="shared" si="21"/>
        <v>1143352361.5699999</v>
      </c>
      <c r="J228" s="40">
        <f t="shared" si="18"/>
        <v>748527956.93999982</v>
      </c>
      <c r="K228" s="55">
        <v>318319261.95999998</v>
      </c>
      <c r="L228" s="43">
        <f t="shared" si="19"/>
        <v>713143666.59000015</v>
      </c>
    </row>
    <row r="229" spans="1:12" s="223" customFormat="1" ht="15" customHeight="1" x14ac:dyDescent="0.3">
      <c r="A229" s="224">
        <v>45200</v>
      </c>
      <c r="B229" s="55">
        <v>1273193692.3099999</v>
      </c>
      <c r="C229" s="55">
        <v>825236485.86000001</v>
      </c>
      <c r="D229" s="55">
        <v>21413799.150000002</v>
      </c>
      <c r="E229" s="56">
        <v>184711226.84999999</v>
      </c>
      <c r="F229" s="55"/>
      <c r="G229" s="55"/>
      <c r="H229" s="56"/>
      <c r="I229" s="40">
        <f t="shared" si="21"/>
        <v>1230973183.8400002</v>
      </c>
      <c r="J229" s="40">
        <f t="shared" si="18"/>
        <v>603901997.56999993</v>
      </c>
      <c r="K229" s="55">
        <v>338814541.32999998</v>
      </c>
      <c r="L229" s="43">
        <f t="shared" si="19"/>
        <v>965885727.60000014</v>
      </c>
    </row>
    <row r="230" spans="1:12" s="223" customFormat="1" ht="15" customHeight="1" x14ac:dyDescent="0.3">
      <c r="A230" s="224">
        <v>45231</v>
      </c>
      <c r="B230" s="55">
        <v>1336575937.3900001</v>
      </c>
      <c r="C230" s="55">
        <v>779748753.88</v>
      </c>
      <c r="D230" s="55">
        <v>23744740.359999999</v>
      </c>
      <c r="E230" s="56">
        <v>167319938.41999999</v>
      </c>
      <c r="F230" s="55"/>
      <c r="G230" s="55"/>
      <c r="H230" s="56"/>
      <c r="I230" s="40">
        <f t="shared" si="21"/>
        <v>1273193692.3099999</v>
      </c>
      <c r="J230" s="40">
        <f t="shared" si="18"/>
        <v>699323202</v>
      </c>
      <c r="K230" s="55">
        <v>337778851.39999998</v>
      </c>
      <c r="L230" s="43">
        <f t="shared" si="19"/>
        <v>911649341.70999992</v>
      </c>
    </row>
    <row r="231" spans="1:12" s="223" customFormat="1" ht="15" customHeight="1" x14ac:dyDescent="0.3">
      <c r="A231" s="225">
        <v>45261</v>
      </c>
      <c r="B231" s="67">
        <v>1437166635.3399999</v>
      </c>
      <c r="C231" s="68">
        <v>819710431.09000003</v>
      </c>
      <c r="D231" s="68">
        <v>34163052.910000004</v>
      </c>
      <c r="E231" s="69">
        <v>147200123.63999999</v>
      </c>
      <c r="F231" s="68">
        <v>27499105.719999999</v>
      </c>
      <c r="G231" s="68">
        <v>11849303</v>
      </c>
      <c r="H231" s="69">
        <v>1606861.62</v>
      </c>
      <c r="I231" s="48">
        <f t="shared" si="21"/>
        <v>1336575937.3900001</v>
      </c>
      <c r="J231" s="48">
        <f t="shared" si="18"/>
        <v>735271844.63000011</v>
      </c>
      <c r="K231" s="68">
        <v>293228392.22000003</v>
      </c>
      <c r="L231" s="50">
        <f t="shared" si="19"/>
        <v>894532484.98000002</v>
      </c>
    </row>
    <row r="232" spans="1:12" s="223" customFormat="1" ht="15" customHeight="1" x14ac:dyDescent="0.3">
      <c r="A232" s="224">
        <v>45292</v>
      </c>
      <c r="B232" s="59">
        <v>1055644646.1900001</v>
      </c>
      <c r="C232" s="59">
        <v>627515343.59000003</v>
      </c>
      <c r="D232" s="59">
        <v>54477245.75</v>
      </c>
      <c r="E232" s="60">
        <v>150292948.43000001</v>
      </c>
      <c r="F232" s="59"/>
      <c r="G232" s="59"/>
      <c r="H232" s="60"/>
      <c r="I232" s="59">
        <f t="shared" si="21"/>
        <v>1464665741.0599999</v>
      </c>
      <c r="J232" s="59">
        <f t="shared" si="18"/>
        <v>784100457.06999993</v>
      </c>
      <c r="K232" s="59">
        <v>253979377.39000002</v>
      </c>
      <c r="L232" s="60">
        <f t="shared" si="19"/>
        <v>934544661.38</v>
      </c>
    </row>
    <row r="233" spans="1:12" s="223" customFormat="1" ht="15" customHeight="1" x14ac:dyDescent="0.3">
      <c r="A233" s="224">
        <v>45323</v>
      </c>
      <c r="B233" s="55">
        <v>1083499781.25</v>
      </c>
      <c r="C233" s="55">
        <v>697304480.62</v>
      </c>
      <c r="D233" s="55">
        <v>18537656.5</v>
      </c>
      <c r="E233" s="56">
        <v>164142506.63</v>
      </c>
      <c r="F233" s="55"/>
      <c r="G233" s="55"/>
      <c r="H233" s="56"/>
      <c r="I233" s="54">
        <f t="shared" si="21"/>
        <v>1055644646.1900001</v>
      </c>
      <c r="J233" s="55">
        <f t="shared" si="18"/>
        <v>734715419.68000007</v>
      </c>
      <c r="K233" s="55">
        <f>289857.90017*1000</f>
        <v>289857900.16999996</v>
      </c>
      <c r="L233" s="56">
        <f t="shared" si="19"/>
        <v>610787126.67999995</v>
      </c>
    </row>
    <row r="234" spans="1:12" s="223" customFormat="1" ht="15" customHeight="1" x14ac:dyDescent="0.3">
      <c r="A234" s="224">
        <v>45352</v>
      </c>
      <c r="B234" s="55">
        <v>1205847633.1800001</v>
      </c>
      <c r="C234" s="55">
        <v>729569347.20000005</v>
      </c>
      <c r="D234" s="55">
        <v>20252777.02</v>
      </c>
      <c r="E234" s="56">
        <v>181234092.16999999</v>
      </c>
      <c r="F234" s="55">
        <v>19507992.469999999</v>
      </c>
      <c r="G234" s="55">
        <v>9519837.6500000004</v>
      </c>
      <c r="H234" s="56">
        <v>1357079.86</v>
      </c>
      <c r="I234" s="54">
        <f t="shared" si="21"/>
        <v>1083499781.25</v>
      </c>
      <c r="J234" s="55">
        <f t="shared" si="18"/>
        <v>768326010.13000011</v>
      </c>
      <c r="K234" s="55">
        <v>286937972.08999997</v>
      </c>
      <c r="L234" s="56">
        <f t="shared" si="19"/>
        <v>602111743.2099998</v>
      </c>
    </row>
    <row r="235" spans="1:12" s="223" customFormat="1" ht="15" customHeight="1" x14ac:dyDescent="0.3">
      <c r="A235" s="224">
        <v>45383</v>
      </c>
      <c r="B235" s="55">
        <v>1189532471.23</v>
      </c>
      <c r="C235" s="55">
        <v>730074153.50999999</v>
      </c>
      <c r="D235" s="55">
        <v>24617163.77</v>
      </c>
      <c r="E235" s="56">
        <v>160830419.13</v>
      </c>
      <c r="F235" s="55"/>
      <c r="G235" s="55"/>
      <c r="H235" s="56"/>
      <c r="I235" s="54">
        <f t="shared" si="21"/>
        <v>1225355625.6500001</v>
      </c>
      <c r="J235" s="55">
        <f t="shared" si="18"/>
        <v>622827245.28999996</v>
      </c>
      <c r="K235" s="40">
        <v>295471312.02999997</v>
      </c>
      <c r="L235" s="56">
        <f t="shared" si="19"/>
        <v>897999692.3900001</v>
      </c>
    </row>
    <row r="236" spans="1:12" s="223" customFormat="1" ht="15" customHeight="1" x14ac:dyDescent="0.3">
      <c r="A236" s="224">
        <v>45413</v>
      </c>
      <c r="B236" s="55">
        <v>1182170739.22</v>
      </c>
      <c r="C236" s="55">
        <v>736396327.64999998</v>
      </c>
      <c r="D236" s="55">
        <v>20345312.690000001</v>
      </c>
      <c r="E236" s="56">
        <v>148710194.03</v>
      </c>
      <c r="F236" s="55"/>
      <c r="G236" s="55"/>
      <c r="H236" s="56"/>
      <c r="I236" s="54">
        <f t="shared" si="21"/>
        <v>1189532471.23</v>
      </c>
      <c r="J236" s="55">
        <f t="shared" si="18"/>
        <v>704635512.27999997</v>
      </c>
      <c r="K236" s="55">
        <v>313409698.38000011</v>
      </c>
      <c r="L236" s="56">
        <f t="shared" si="19"/>
        <v>798306657.33000016</v>
      </c>
    </row>
    <row r="237" spans="1:12" s="223" customFormat="1" ht="15" customHeight="1" x14ac:dyDescent="0.3">
      <c r="A237" s="224">
        <v>45444</v>
      </c>
      <c r="B237" s="55">
        <v>1204584414.6099999</v>
      </c>
      <c r="C237" s="55">
        <v>730051691.69000006</v>
      </c>
      <c r="D237" s="55">
        <v>22488650.539999999</v>
      </c>
      <c r="E237" s="56">
        <v>152580072</v>
      </c>
      <c r="F237" s="55">
        <v>21968993.350000001</v>
      </c>
      <c r="G237" s="55">
        <v>11100305.93</v>
      </c>
      <c r="H237" s="56">
        <v>1261771.8700000001</v>
      </c>
      <c r="I237" s="54">
        <f t="shared" si="21"/>
        <v>1182170739.22</v>
      </c>
      <c r="J237" s="55">
        <f t="shared" si="18"/>
        <v>684548510.3900001</v>
      </c>
      <c r="K237" s="55">
        <v>263126058.16</v>
      </c>
      <c r="L237" s="56">
        <f t="shared" si="19"/>
        <v>760748286.98999989</v>
      </c>
    </row>
    <row r="238" spans="1:12" s="223" customFormat="1" ht="15" customHeight="1" x14ac:dyDescent="0.3">
      <c r="A238" s="224">
        <v>45474</v>
      </c>
      <c r="B238" s="55">
        <v>1175181480.95</v>
      </c>
      <c r="C238" s="55">
        <v>675231615.52999997</v>
      </c>
      <c r="D238" s="55">
        <v>20119948.870000001</v>
      </c>
      <c r="E238" s="56">
        <v>149005852.02000001</v>
      </c>
      <c r="F238" s="55"/>
      <c r="G238" s="55"/>
      <c r="H238" s="56"/>
      <c r="I238" s="54">
        <f t="shared" si="21"/>
        <v>1226553407.9599998</v>
      </c>
      <c r="J238" s="55">
        <f t="shared" si="18"/>
        <v>697608615.71999991</v>
      </c>
      <c r="K238" s="40">
        <v>277393876.79000008</v>
      </c>
      <c r="L238" s="56">
        <f t="shared" si="19"/>
        <v>806338669.02999997</v>
      </c>
    </row>
    <row r="239" spans="1:12" s="223" customFormat="1" ht="15" customHeight="1" x14ac:dyDescent="0.3">
      <c r="A239" s="224">
        <v>45505</v>
      </c>
      <c r="B239" s="55">
        <v>1112404900.4300001</v>
      </c>
      <c r="C239" s="55">
        <v>679272941.59000003</v>
      </c>
      <c r="D239" s="55">
        <v>27945574.09</v>
      </c>
      <c r="E239" s="56">
        <v>124816069.88</v>
      </c>
      <c r="F239" s="55"/>
      <c r="G239" s="55"/>
      <c r="H239" s="56"/>
      <c r="I239" s="54">
        <f t="shared" si="21"/>
        <v>1175181480.95</v>
      </c>
      <c r="J239" s="55">
        <f t="shared" ref="J239:J246" si="22">C236-E236-D237+G234-H237+E237</f>
        <v>726035620.86000001</v>
      </c>
      <c r="K239" s="55">
        <v>289648335.11999995</v>
      </c>
      <c r="L239" s="56">
        <f t="shared" ref="L239:L256" si="23">I239-J239+K239</f>
        <v>738794195.21000004</v>
      </c>
    </row>
    <row r="240" spans="1:12" s="223" customFormat="1" ht="15" customHeight="1" x14ac:dyDescent="0.3">
      <c r="A240" s="224">
        <v>45536</v>
      </c>
      <c r="B240" s="55">
        <v>1190838298.76</v>
      </c>
      <c r="C240" s="55">
        <v>751509758.23000002</v>
      </c>
      <c r="D240" s="55">
        <v>24776828.329999998</v>
      </c>
      <c r="E240" s="56">
        <v>159831997.38</v>
      </c>
      <c r="F240" s="55">
        <v>20423364.359999999</v>
      </c>
      <c r="G240" s="55">
        <v>9993731.9299999997</v>
      </c>
      <c r="H240" s="56">
        <v>1264583.48</v>
      </c>
      <c r="I240" s="54">
        <f t="shared" si="21"/>
        <v>1112404900.4300001</v>
      </c>
      <c r="J240" s="55">
        <f t="shared" si="22"/>
        <v>706357522.84000003</v>
      </c>
      <c r="K240" s="55">
        <v>322058436.25</v>
      </c>
      <c r="L240" s="56">
        <f t="shared" si="23"/>
        <v>728105813.84000003</v>
      </c>
    </row>
    <row r="241" spans="1:12" s="223" customFormat="1" ht="15" customHeight="1" x14ac:dyDescent="0.3">
      <c r="A241" s="224">
        <v>45566</v>
      </c>
      <c r="B241" s="55">
        <v>1317041466.48</v>
      </c>
      <c r="C241" s="55">
        <v>848674183.50999999</v>
      </c>
      <c r="D241" s="55">
        <v>23053911.579999998</v>
      </c>
      <c r="E241" s="56">
        <v>178413244.24000001</v>
      </c>
      <c r="F241" s="55"/>
      <c r="G241" s="55"/>
      <c r="H241" s="56"/>
      <c r="I241" s="54">
        <f t="shared" si="21"/>
        <v>1211261663.1199999</v>
      </c>
      <c r="J241" s="55">
        <f t="shared" si="22"/>
        <v>623096259.29999995</v>
      </c>
      <c r="K241" s="55">
        <v>353454648.45999998</v>
      </c>
      <c r="L241" s="56">
        <f t="shared" si="23"/>
        <v>941620052.27999997</v>
      </c>
    </row>
    <row r="242" spans="1:12" s="223" customFormat="1" ht="15" customHeight="1" x14ac:dyDescent="0.3">
      <c r="A242" s="224">
        <v>45597</v>
      </c>
      <c r="B242" s="55">
        <v>1333237342.0899999</v>
      </c>
      <c r="C242" s="55">
        <v>798795725.03999996</v>
      </c>
      <c r="D242" s="55">
        <v>22684989.059999999</v>
      </c>
      <c r="E242" s="56">
        <v>168029754.75999999</v>
      </c>
      <c r="F242" s="55"/>
      <c r="G242" s="55"/>
      <c r="H242" s="56"/>
      <c r="I242" s="54">
        <f t="shared" si="21"/>
        <v>1317041466.48</v>
      </c>
      <c r="J242" s="55">
        <f t="shared" si="22"/>
        <v>699347763.21000004</v>
      </c>
      <c r="K242" s="55">
        <v>318451158.25</v>
      </c>
      <c r="L242" s="56">
        <f t="shared" si="23"/>
        <v>936144861.51999998</v>
      </c>
    </row>
    <row r="243" spans="1:12" s="223" customFormat="1" ht="15" customHeight="1" x14ac:dyDescent="0.3">
      <c r="A243" s="225">
        <v>45627</v>
      </c>
      <c r="B243" s="67">
        <v>1613344894.29</v>
      </c>
      <c r="C243" s="68">
        <v>840680616.01999998</v>
      </c>
      <c r="D243" s="68">
        <v>29847610.699999999</v>
      </c>
      <c r="E243" s="69">
        <v>142818387</v>
      </c>
      <c r="F243" s="68">
        <v>31731831.48</v>
      </c>
      <c r="G243" s="68">
        <v>11561568.33</v>
      </c>
      <c r="H243" s="69">
        <v>1417111.2</v>
      </c>
      <c r="I243" s="67">
        <f t="shared" si="21"/>
        <v>1333237342.0899999</v>
      </c>
      <c r="J243" s="68">
        <f t="shared" si="22"/>
        <v>747037093.50999999</v>
      </c>
      <c r="K243" s="68">
        <v>345553470.98999995</v>
      </c>
      <c r="L243" s="69">
        <f t="shared" si="23"/>
        <v>931753719.56999993</v>
      </c>
    </row>
    <row r="244" spans="1:12" s="223" customFormat="1" ht="15" customHeight="1" x14ac:dyDescent="0.3">
      <c r="A244" s="224">
        <v>45658</v>
      </c>
      <c r="B244" s="59">
        <v>1214792241</v>
      </c>
      <c r="C244" s="59">
        <v>745111981</v>
      </c>
      <c r="D244" s="59">
        <v>58150850</v>
      </c>
      <c r="E244" s="60">
        <v>187837619</v>
      </c>
      <c r="F244" s="59"/>
      <c r="G244" s="59"/>
      <c r="H244" s="60"/>
      <c r="I244" s="59">
        <f t="shared" si="21"/>
        <v>1645076725.77</v>
      </c>
      <c r="J244" s="59">
        <f t="shared" si="22"/>
        <v>815605704.97000003</v>
      </c>
      <c r="K244" s="59">
        <v>279476838.49000001</v>
      </c>
      <c r="L244" s="60">
        <f t="shared" si="23"/>
        <v>1108947859.29</v>
      </c>
    </row>
    <row r="245" spans="1:12" s="223" customFormat="1" ht="15" customHeight="1" x14ac:dyDescent="0.3">
      <c r="A245" s="224">
        <v>45689</v>
      </c>
      <c r="B245" s="55">
        <v>1191069442.3499999</v>
      </c>
      <c r="C245" s="55">
        <v>859247510.29999995</v>
      </c>
      <c r="D245" s="55">
        <v>21628426.949999999</v>
      </c>
      <c r="E245" s="56">
        <v>176276012.91</v>
      </c>
      <c r="F245" s="55"/>
      <c r="G245" s="55"/>
      <c r="H245" s="56"/>
      <c r="I245" s="54">
        <f t="shared" si="21"/>
        <v>1214792241</v>
      </c>
      <c r="J245" s="55">
        <f t="shared" si="22"/>
        <v>752313367.30999982</v>
      </c>
      <c r="K245" s="55">
        <v>381164308.35000002</v>
      </c>
      <c r="L245" s="56">
        <f t="shared" si="23"/>
        <v>843643182.0400002</v>
      </c>
    </row>
    <row r="246" spans="1:12" s="223" customFormat="1" ht="15" customHeight="1" x14ac:dyDescent="0.3">
      <c r="A246" s="224">
        <v>45717</v>
      </c>
      <c r="B246" s="55">
        <v>1385200957.6800001</v>
      </c>
      <c r="C246" s="55">
        <v>941360626.12</v>
      </c>
      <c r="D246" s="55">
        <v>28080372.379999999</v>
      </c>
      <c r="E246" s="56">
        <v>220994546.65000001</v>
      </c>
      <c r="F246" s="55">
        <v>21880887.829999998</v>
      </c>
      <c r="G246" s="55">
        <v>10553328.310000001</v>
      </c>
      <c r="H246" s="56">
        <v>1366431.8</v>
      </c>
      <c r="I246" s="54">
        <f t="shared" si="21"/>
        <v>1191069442.3499999</v>
      </c>
      <c r="J246" s="55">
        <f t="shared" si="22"/>
        <v>827548998.01999998</v>
      </c>
      <c r="K246" s="55">
        <v>364241272.48999995</v>
      </c>
      <c r="L246" s="56">
        <f t="shared" si="23"/>
        <v>727761716.81999993</v>
      </c>
    </row>
    <row r="247" spans="1:12" s="223" customFormat="1" ht="15" customHeight="1" x14ac:dyDescent="0.3">
      <c r="A247" s="224">
        <v>45748</v>
      </c>
      <c r="B247" s="55">
        <v>1287051852.99</v>
      </c>
      <c r="C247" s="55">
        <v>906080154.97000003</v>
      </c>
      <c r="D247" s="55">
        <v>27290998.949999999</v>
      </c>
      <c r="E247" s="56">
        <v>202715254.88</v>
      </c>
      <c r="F247" s="55"/>
      <c r="G247" s="55"/>
      <c r="H247" s="56"/>
      <c r="I247" s="54">
        <f t="shared" si="21"/>
        <v>1407081845.51</v>
      </c>
      <c r="J247" s="55">
        <f>C244-E244-D245+G242-H245+E245</f>
        <v>711921947.96000004</v>
      </c>
      <c r="K247" s="40">
        <v>413871772.47000003</v>
      </c>
      <c r="L247" s="56">
        <f t="shared" si="23"/>
        <v>1109031670.02</v>
      </c>
    </row>
    <row r="248" spans="1:12" s="223" customFormat="1" ht="15" customHeight="1" x14ac:dyDescent="0.3">
      <c r="A248" s="224">
        <v>45778</v>
      </c>
      <c r="B248" s="55">
        <v>1321034799.5999999</v>
      </c>
      <c r="C248" s="55">
        <v>880086795.95000005</v>
      </c>
      <c r="D248" s="55">
        <v>22391790.809999999</v>
      </c>
      <c r="E248" s="56">
        <v>219394387.75999999</v>
      </c>
      <c r="F248" s="55"/>
      <c r="G248" s="55"/>
      <c r="H248" s="56"/>
      <c r="I248" s="54">
        <f t="shared" si="21"/>
        <v>1287051852.99</v>
      </c>
      <c r="J248" s="55">
        <f t="shared" ref="J248:J256" si="24">C245-E245-D246+G243-H246+E246</f>
        <v>886080808.19000006</v>
      </c>
      <c r="K248" s="55">
        <v>369199667.32999998</v>
      </c>
      <c r="L248" s="56">
        <f t="shared" si="23"/>
        <v>770170712.12999988</v>
      </c>
    </row>
    <row r="249" spans="1:12" s="223" customFormat="1" ht="15" customHeight="1" x14ac:dyDescent="0.3">
      <c r="A249" s="224">
        <v>45809</v>
      </c>
      <c r="B249" s="55">
        <v>1382839705</v>
      </c>
      <c r="C249" s="55">
        <v>893943394</v>
      </c>
      <c r="D249" s="55">
        <v>29281810</v>
      </c>
      <c r="E249" s="56">
        <v>209769448</v>
      </c>
      <c r="F249" s="55">
        <v>27953317</v>
      </c>
      <c r="G249" s="55">
        <v>11981824</v>
      </c>
      <c r="H249" s="56">
        <v>1253573</v>
      </c>
      <c r="I249" s="54">
        <f t="shared" si="21"/>
        <v>1321034799.5999999</v>
      </c>
      <c r="J249" s="55">
        <f t="shared" si="24"/>
        <v>895790335.39999998</v>
      </c>
      <c r="K249" s="55">
        <v>368983811.26999998</v>
      </c>
      <c r="L249" s="56">
        <f t="shared" si="23"/>
        <v>794228275.46999991</v>
      </c>
    </row>
    <row r="250" spans="1:12" s="223" customFormat="1" ht="15" customHeight="1" x14ac:dyDescent="0.3">
      <c r="A250" s="224">
        <v>45839</v>
      </c>
      <c r="B250" s="55">
        <v>1345522620.52</v>
      </c>
      <c r="C250" s="55">
        <v>758275283.52999997</v>
      </c>
      <c r="D250" s="55">
        <v>27939293.579999998</v>
      </c>
      <c r="E250" s="56">
        <v>162046245.91999999</v>
      </c>
      <c r="F250" s="55"/>
      <c r="G250" s="55"/>
      <c r="H250" s="56"/>
      <c r="I250" s="54">
        <f t="shared" si="21"/>
        <v>1410793022</v>
      </c>
      <c r="J250" s="55">
        <f t="shared" si="24"/>
        <v>900367497.04000008</v>
      </c>
      <c r="K250" s="40">
        <v>256092954.64000008</v>
      </c>
      <c r="L250" s="56">
        <f t="shared" si="23"/>
        <v>766518479.60000002</v>
      </c>
    </row>
    <row r="251" spans="1:12" s="223" customFormat="1" ht="15" customHeight="1" x14ac:dyDescent="0.3">
      <c r="A251" s="224">
        <v>45870</v>
      </c>
      <c r="B251" s="55">
        <v>1326577545.8800001</v>
      </c>
      <c r="C251" s="55">
        <v>702833243.88999999</v>
      </c>
      <c r="D251" s="55">
        <v>22076924.800000001</v>
      </c>
      <c r="E251" s="56">
        <v>145701582.69</v>
      </c>
      <c r="F251" s="55"/>
      <c r="G251" s="55"/>
      <c r="H251" s="56"/>
      <c r="I251" s="54">
        <f t="shared" si="21"/>
        <v>1345522620.52</v>
      </c>
      <c r="J251" s="55">
        <f t="shared" si="24"/>
        <v>850479801.5</v>
      </c>
      <c r="K251" s="55">
        <v>128341931.93000002</v>
      </c>
      <c r="L251" s="56">
        <f t="shared" si="23"/>
        <v>623384750.95000005</v>
      </c>
    </row>
    <row r="252" spans="1:12" s="223" customFormat="1" ht="15" customHeight="1" x14ac:dyDescent="0.3">
      <c r="A252" s="224">
        <v>45901</v>
      </c>
      <c r="B252" s="55">
        <v>1492165629.95</v>
      </c>
      <c r="C252" s="55">
        <v>786014512.38</v>
      </c>
      <c r="D252" s="55">
        <v>22161261.989999998</v>
      </c>
      <c r="E252" s="56">
        <v>148271918.27000001</v>
      </c>
      <c r="F252" s="55">
        <v>21879188.43</v>
      </c>
      <c r="G252" s="55">
        <v>10102507.51</v>
      </c>
      <c r="H252" s="56">
        <v>1403689.82</v>
      </c>
      <c r="I252" s="54">
        <f t="shared" si="21"/>
        <v>1326577545.8800001</v>
      </c>
      <c r="J252" s="55">
        <f t="shared" si="24"/>
        <v>818280898.33999991</v>
      </c>
      <c r="K252" s="55">
        <v>159960410.49999997</v>
      </c>
      <c r="L252" s="56">
        <f t="shared" si="23"/>
        <v>668257058.0400002</v>
      </c>
    </row>
    <row r="253" spans="1:12" s="223" customFormat="1" ht="15" customHeight="1" x14ac:dyDescent="0.3">
      <c r="A253" s="224">
        <v>45931</v>
      </c>
      <c r="B253" s="55">
        <v>1593823189.78</v>
      </c>
      <c r="C253" s="55">
        <v>857720045.30999994</v>
      </c>
      <c r="D253" s="55">
        <v>26515265.190000001</v>
      </c>
      <c r="E253" s="56">
        <v>179056965.91</v>
      </c>
      <c r="F253" s="55"/>
      <c r="G253" s="55"/>
      <c r="H253" s="56"/>
      <c r="I253" s="54">
        <f t="shared" si="21"/>
        <v>1514044818.3800001</v>
      </c>
      <c r="J253" s="55">
        <f t="shared" si="24"/>
        <v>719853695.5</v>
      </c>
      <c r="K253" s="55">
        <v>201827036.79000005</v>
      </c>
      <c r="L253" s="56">
        <f t="shared" si="23"/>
        <v>996018159.6700002</v>
      </c>
    </row>
    <row r="254" spans="1:12" s="223" customFormat="1" ht="15" customHeight="1" x14ac:dyDescent="0.3">
      <c r="A254" s="224">
        <v>45962</v>
      </c>
      <c r="B254" s="55">
        <v>1591820871.6400001</v>
      </c>
      <c r="C254" s="55">
        <v>847824039.87</v>
      </c>
      <c r="D254" s="55">
        <v>27824168.059999999</v>
      </c>
      <c r="E254" s="56">
        <v>207226356.65000001</v>
      </c>
      <c r="F254" s="55"/>
      <c r="G254" s="55"/>
      <c r="H254" s="56"/>
      <c r="I254" s="54">
        <f t="shared" si="21"/>
        <v>1593823189.78</v>
      </c>
      <c r="J254" s="55">
        <f t="shared" si="24"/>
        <v>693820451.65999997</v>
      </c>
      <c r="K254" s="55">
        <v>152410898.03</v>
      </c>
      <c r="L254" s="56">
        <f t="shared" si="23"/>
        <v>1052413636.15</v>
      </c>
    </row>
    <row r="255" spans="1:12" s="223" customFormat="1" ht="15" customHeight="1" x14ac:dyDescent="0.3">
      <c r="A255" s="225">
        <v>45992</v>
      </c>
      <c r="B255" s="67">
        <v>1737228443.3099999</v>
      </c>
      <c r="C255" s="68">
        <v>903623906.83000004</v>
      </c>
      <c r="D255" s="68">
        <v>31487015.850000001</v>
      </c>
      <c r="E255" s="69">
        <v>194307333.83000001</v>
      </c>
      <c r="F255" s="68">
        <v>28171616.370000001</v>
      </c>
      <c r="G255" s="68">
        <v>12912390.189999999</v>
      </c>
      <c r="H255" s="69">
        <v>1772238.02</v>
      </c>
      <c r="I255" s="67">
        <f t="shared" si="21"/>
        <v>1591820871.6400001</v>
      </c>
      <c r="J255" s="68">
        <f t="shared" si="24"/>
        <v>790284294.82999992</v>
      </c>
      <c r="K255" s="68">
        <v>180924120.79999998</v>
      </c>
      <c r="L255" s="69">
        <f t="shared" si="23"/>
        <v>982460697.61000013</v>
      </c>
    </row>
    <row r="256" spans="1:12" s="223" customFormat="1" ht="15" customHeight="1" x14ac:dyDescent="0.3">
      <c r="A256" s="224">
        <v>46023</v>
      </c>
      <c r="B256" s="59">
        <v>1382362354.5699999</v>
      </c>
      <c r="C256" s="59">
        <v>664040727.94000006</v>
      </c>
      <c r="D256" s="59">
        <v>49133085.140000001</v>
      </c>
      <c r="E256" s="60">
        <v>160772299.47999999</v>
      </c>
      <c r="F256" s="59"/>
      <c r="G256" s="59"/>
      <c r="H256" s="60"/>
      <c r="I256" s="59">
        <f t="shared" si="21"/>
        <v>1765400059.6799998</v>
      </c>
      <c r="J256" s="59">
        <f t="shared" si="24"/>
        <v>858065267.99000001</v>
      </c>
      <c r="K256" s="59">
        <v>164737630.99000001</v>
      </c>
      <c r="L256" s="60">
        <f t="shared" si="23"/>
        <v>1072072422.6799998</v>
      </c>
    </row>
    <row r="257" spans="1:18" s="223" customFormat="1" ht="15" customHeight="1" x14ac:dyDescent="0.3">
      <c r="A257" s="224">
        <v>46054</v>
      </c>
      <c r="B257" s="55">
        <v>1367372677.78</v>
      </c>
      <c r="C257" s="55">
        <v>769332230.92999995</v>
      </c>
      <c r="D257" s="55">
        <v>20575912</v>
      </c>
      <c r="E257" s="56">
        <v>206905177.03999999</v>
      </c>
      <c r="F257" s="55"/>
      <c r="G257" s="55"/>
      <c r="H257" s="56"/>
      <c r="I257" s="54">
        <f>B256+F256</f>
        <v>1382362354.5699999</v>
      </c>
      <c r="J257" s="55">
        <f>C254-E254-D255+G252-H255+E255</f>
        <v>811748270.69000006</v>
      </c>
      <c r="K257" s="55">
        <v>171185952.50999999</v>
      </c>
      <c r="L257" s="56">
        <f>I257-J257+K257</f>
        <v>741800036.38999987</v>
      </c>
    </row>
    <row r="258" spans="1:18" s="223" customFormat="1" ht="15" customHeight="1" x14ac:dyDescent="0.3">
      <c r="A258" s="224">
        <v>46082</v>
      </c>
      <c r="B258" s="55"/>
      <c r="C258" s="55"/>
      <c r="D258" s="55"/>
      <c r="E258" s="56"/>
      <c r="F258" s="55"/>
      <c r="G258" s="55"/>
      <c r="H258" s="56"/>
      <c r="I258" s="54">
        <f>B257+F257</f>
        <v>1367372677.78</v>
      </c>
      <c r="J258" s="55">
        <f>C255-E255-D256+G253-H256+E256</f>
        <v>820955787.34000003</v>
      </c>
      <c r="K258" s="55">
        <v>179971233.31999996</v>
      </c>
      <c r="L258" s="56">
        <f>I258-J258+K258</f>
        <v>726388123.75999987</v>
      </c>
    </row>
    <row r="259" spans="1:18" s="223" customFormat="1" ht="15" customHeight="1" x14ac:dyDescent="0.3">
      <c r="A259" s="224">
        <v>46113</v>
      </c>
      <c r="B259" s="55"/>
      <c r="C259" s="55"/>
      <c r="D259" s="55"/>
      <c r="E259" s="56"/>
      <c r="F259" s="55"/>
      <c r="G259" s="55"/>
      <c r="H259" s="56"/>
      <c r="I259" s="54"/>
      <c r="J259" s="55"/>
      <c r="K259" s="40"/>
      <c r="L259" s="56"/>
    </row>
    <row r="260" spans="1:18" s="223" customFormat="1" ht="15" customHeight="1" x14ac:dyDescent="0.3">
      <c r="A260" s="224">
        <v>46143</v>
      </c>
      <c r="B260" s="55"/>
      <c r="C260" s="55"/>
      <c r="D260" s="55"/>
      <c r="E260" s="56"/>
      <c r="F260" s="55"/>
      <c r="G260" s="55"/>
      <c r="H260" s="56"/>
      <c r="I260" s="54"/>
      <c r="J260" s="55"/>
      <c r="K260" s="55"/>
      <c r="L260" s="56"/>
    </row>
    <row r="261" spans="1:18" s="223" customFormat="1" ht="15" customHeight="1" x14ac:dyDescent="0.3">
      <c r="A261" s="224">
        <v>46174</v>
      </c>
      <c r="B261" s="55"/>
      <c r="C261" s="55"/>
      <c r="D261" s="55"/>
      <c r="E261" s="56"/>
      <c r="F261" s="55"/>
      <c r="G261" s="55"/>
      <c r="H261" s="56"/>
      <c r="I261" s="54"/>
      <c r="J261" s="55"/>
      <c r="K261" s="55"/>
      <c r="L261" s="56"/>
    </row>
    <row r="262" spans="1:18" s="223" customFormat="1" ht="15" customHeight="1" x14ac:dyDescent="0.3">
      <c r="A262" s="224">
        <v>46204</v>
      </c>
      <c r="B262" s="55"/>
      <c r="C262" s="55"/>
      <c r="D262" s="55"/>
      <c r="E262" s="56"/>
      <c r="F262" s="55"/>
      <c r="G262" s="55"/>
      <c r="H262" s="56"/>
      <c r="I262" s="54"/>
      <c r="J262" s="55"/>
      <c r="K262" s="40"/>
      <c r="L262" s="56"/>
    </row>
    <row r="263" spans="1:18" s="223" customFormat="1" ht="15" customHeight="1" x14ac:dyDescent="0.3">
      <c r="A263" s="224">
        <v>46235</v>
      </c>
      <c r="B263" s="55"/>
      <c r="C263" s="55"/>
      <c r="D263" s="55"/>
      <c r="E263" s="56"/>
      <c r="F263" s="55"/>
      <c r="G263" s="55"/>
      <c r="H263" s="56"/>
      <c r="I263" s="54"/>
      <c r="J263" s="55"/>
      <c r="K263" s="55"/>
      <c r="L263" s="56"/>
    </row>
    <row r="264" spans="1:18" s="223" customFormat="1" ht="15" customHeight="1" x14ac:dyDescent="0.3">
      <c r="A264" s="224">
        <v>46266</v>
      </c>
      <c r="B264" s="55"/>
      <c r="C264" s="55"/>
      <c r="D264" s="55"/>
      <c r="E264" s="56"/>
      <c r="F264" s="55"/>
      <c r="G264" s="55"/>
      <c r="H264" s="56"/>
      <c r="I264" s="54"/>
      <c r="J264" s="55"/>
      <c r="K264" s="55"/>
      <c r="L264" s="56"/>
    </row>
    <row r="265" spans="1:18" s="223" customFormat="1" ht="15" customHeight="1" x14ac:dyDescent="0.3">
      <c r="A265" s="224">
        <v>46296</v>
      </c>
      <c r="B265" s="55"/>
      <c r="C265" s="55"/>
      <c r="D265" s="55"/>
      <c r="E265" s="56"/>
      <c r="F265" s="55"/>
      <c r="G265" s="55"/>
      <c r="H265" s="56"/>
      <c r="I265" s="54"/>
      <c r="J265" s="55"/>
      <c r="K265" s="55"/>
      <c r="L265" s="56"/>
    </row>
    <row r="266" spans="1:18" s="223" customFormat="1" ht="15" customHeight="1" x14ac:dyDescent="0.3">
      <c r="A266" s="224">
        <v>46327</v>
      </c>
      <c r="B266" s="55"/>
      <c r="C266" s="55"/>
      <c r="D266" s="55"/>
      <c r="E266" s="56"/>
      <c r="F266" s="55"/>
      <c r="G266" s="55"/>
      <c r="H266" s="56"/>
      <c r="I266" s="54"/>
      <c r="J266" s="55"/>
      <c r="K266" s="55"/>
      <c r="L266" s="56"/>
    </row>
    <row r="267" spans="1:18" s="223" customFormat="1" ht="15" customHeight="1" x14ac:dyDescent="0.3">
      <c r="A267" s="225">
        <v>46357</v>
      </c>
      <c r="B267" s="67"/>
      <c r="C267" s="68"/>
      <c r="D267" s="68"/>
      <c r="E267" s="69"/>
      <c r="F267" s="68"/>
      <c r="G267" s="68"/>
      <c r="H267" s="69"/>
      <c r="I267" s="67"/>
      <c r="J267" s="68"/>
      <c r="K267" s="68"/>
      <c r="L267" s="69"/>
    </row>
    <row r="268" spans="1:18" s="223" customFormat="1" ht="15" customHeight="1" x14ac:dyDescent="0.3">
      <c r="A268" s="224"/>
      <c r="B268" s="59"/>
      <c r="C268" s="59"/>
      <c r="D268" s="59"/>
      <c r="E268" s="59"/>
      <c r="F268" s="59"/>
      <c r="G268" s="59"/>
      <c r="H268" s="59"/>
      <c r="I268" s="59"/>
      <c r="J268" s="59"/>
      <c r="K268" s="59"/>
      <c r="L268" s="59"/>
    </row>
    <row r="269" spans="1:18" s="223" customFormat="1" ht="15" customHeight="1" thickBot="1" x14ac:dyDescent="0.35">
      <c r="A269" s="224"/>
      <c r="B269" s="55"/>
      <c r="C269" s="55"/>
      <c r="D269" s="55"/>
      <c r="E269" s="55"/>
      <c r="F269" s="55"/>
      <c r="G269" s="55"/>
      <c r="H269" s="55"/>
      <c r="I269" s="55"/>
      <c r="J269" s="55"/>
      <c r="K269" s="55"/>
      <c r="L269" s="55"/>
    </row>
    <row r="270" spans="1:18" ht="14.25" customHeight="1" thickBot="1" x14ac:dyDescent="0.35">
      <c r="A270" s="226"/>
      <c r="B270" s="227" t="s">
        <v>15</v>
      </c>
      <c r="C270" s="227"/>
      <c r="D270" s="227"/>
      <c r="E270" s="227"/>
      <c r="F270" s="227"/>
      <c r="G270" s="227"/>
      <c r="H270" s="228"/>
      <c r="K270" s="159"/>
      <c r="M270" s="223"/>
      <c r="N270" s="223"/>
      <c r="O270" s="223"/>
      <c r="P270" s="223"/>
      <c r="Q270" s="223"/>
      <c r="R270" s="223"/>
    </row>
    <row r="271" spans="1:18" ht="13.5" customHeight="1" x14ac:dyDescent="0.3">
      <c r="A271" s="85"/>
      <c r="H271" s="85"/>
      <c r="M271" s="223"/>
    </row>
    <row r="272" spans="1:18" ht="13.5" customHeight="1" x14ac:dyDescent="0.3">
      <c r="A272" s="85"/>
      <c r="B272" s="174" t="s">
        <v>16</v>
      </c>
      <c r="C272" s="174"/>
      <c r="D272" s="174"/>
      <c r="E272" s="174"/>
      <c r="F272" s="174"/>
      <c r="G272" s="174"/>
      <c r="H272" s="85"/>
      <c r="M272" s="223"/>
    </row>
    <row r="273" spans="1:8" ht="21.65" customHeight="1" x14ac:dyDescent="0.3">
      <c r="A273" s="85"/>
      <c r="B273" s="176" t="s">
        <v>17</v>
      </c>
      <c r="C273" s="176"/>
      <c r="D273" s="176"/>
      <c r="E273" s="176"/>
      <c r="F273" s="176"/>
      <c r="G273" s="176"/>
      <c r="H273" s="177"/>
    </row>
    <row r="274" spans="1:8" ht="13.5" customHeight="1" x14ac:dyDescent="0.3">
      <c r="A274" s="85"/>
      <c r="B274" s="176"/>
      <c r="C274" s="176"/>
      <c r="D274" s="176"/>
      <c r="E274" s="176"/>
      <c r="F274" s="176"/>
      <c r="G274" s="176"/>
      <c r="H274" s="177"/>
    </row>
    <row r="275" spans="1:8" ht="22" customHeight="1" x14ac:dyDescent="0.3">
      <c r="A275" s="85"/>
      <c r="B275" s="176"/>
      <c r="C275" s="176"/>
      <c r="D275" s="176"/>
      <c r="E275" s="176"/>
      <c r="F275" s="176"/>
      <c r="G275" s="176"/>
      <c r="H275" s="177"/>
    </row>
    <row r="276" spans="1:8" ht="13.5" customHeight="1" x14ac:dyDescent="0.3">
      <c r="A276" s="85"/>
      <c r="B276" s="92"/>
      <c r="C276" s="92"/>
      <c r="D276" s="92"/>
      <c r="E276" s="92"/>
      <c r="F276" s="92"/>
      <c r="G276" s="92"/>
      <c r="H276" s="93"/>
    </row>
    <row r="277" spans="1:8" ht="13.5" customHeight="1" x14ac:dyDescent="0.3">
      <c r="A277" s="85"/>
      <c r="B277" s="174" t="s">
        <v>18</v>
      </c>
      <c r="C277" s="174"/>
      <c r="D277" s="174"/>
      <c r="E277" s="174"/>
      <c r="F277" s="174"/>
      <c r="G277" s="174"/>
      <c r="H277" s="178"/>
    </row>
    <row r="278" spans="1:8" ht="13.5" customHeight="1" x14ac:dyDescent="0.3">
      <c r="A278" s="85"/>
      <c r="B278" s="176" t="s">
        <v>19</v>
      </c>
      <c r="C278" s="176"/>
      <c r="D278" s="176"/>
      <c r="E278" s="176"/>
      <c r="F278" s="176"/>
      <c r="G278" s="176"/>
      <c r="H278" s="177"/>
    </row>
    <row r="279" spans="1:8" ht="13.5" customHeight="1" x14ac:dyDescent="0.3">
      <c r="A279" s="85"/>
      <c r="B279" s="176"/>
      <c r="C279" s="176"/>
      <c r="D279" s="176"/>
      <c r="E279" s="176"/>
      <c r="F279" s="176"/>
      <c r="G279" s="176"/>
      <c r="H279" s="177"/>
    </row>
    <row r="280" spans="1:8" ht="13.5" customHeight="1" x14ac:dyDescent="0.3">
      <c r="A280" s="85"/>
      <c r="B280" s="176"/>
      <c r="C280" s="176"/>
      <c r="D280" s="176"/>
      <c r="E280" s="176"/>
      <c r="F280" s="176"/>
      <c r="G280" s="176"/>
      <c r="H280" s="177"/>
    </row>
    <row r="281" spans="1:8" ht="13.5" customHeight="1" x14ac:dyDescent="0.3">
      <c r="A281" s="85"/>
      <c r="B281" s="176"/>
      <c r="C281" s="176"/>
      <c r="D281" s="176"/>
      <c r="E281" s="176"/>
      <c r="F281" s="176"/>
      <c r="G281" s="176"/>
      <c r="H281" s="177"/>
    </row>
    <row r="282" spans="1:8" ht="13.5" customHeight="1" x14ac:dyDescent="0.3">
      <c r="A282" s="85"/>
      <c r="B282" s="176" t="s">
        <v>20</v>
      </c>
      <c r="C282" s="176"/>
      <c r="D282" s="176"/>
      <c r="E282" s="176"/>
      <c r="F282" s="176"/>
      <c r="G282" s="176"/>
      <c r="H282" s="177"/>
    </row>
    <row r="283" spans="1:8" ht="14.25" customHeight="1" thickBot="1" x14ac:dyDescent="0.35">
      <c r="B283" s="179"/>
      <c r="C283" s="180"/>
      <c r="D283" s="180"/>
      <c r="E283" s="180"/>
      <c r="F283" s="180"/>
      <c r="G283" s="180"/>
      <c r="H283" s="181"/>
    </row>
  </sheetData>
  <mergeCells count="11">
    <mergeCell ref="B272:G272"/>
    <mergeCell ref="B273:H275"/>
    <mergeCell ref="B277:H277"/>
    <mergeCell ref="B278:H281"/>
    <mergeCell ref="B282:H283"/>
    <mergeCell ref="A1:H1"/>
    <mergeCell ref="I1:L2"/>
    <mergeCell ref="A2:A3"/>
    <mergeCell ref="B2:E2"/>
    <mergeCell ref="F2:H2"/>
    <mergeCell ref="B270:H270"/>
  </mergeCells>
  <pageMargins left="0.7" right="0.7" top="0.75" bottom="0.75" header="0.3" footer="0.3"/>
  <pageSetup paperSize="9" orientation="portrait" r:id="rId1"/>
  <headerFooter>
    <oddFooter>&amp;L_x000D_&amp;1#&amp;"Calibri"&amp;10&amp;K000000 Interné</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92AA6-B0AE-4BDF-A4BB-18465887A041}">
  <sheetPr codeName="Hárok9"/>
  <dimension ref="A1:AI100"/>
  <sheetViews>
    <sheetView showGridLines="0" zoomScale="80" zoomScaleNormal="80" workbookViewId="0">
      <pane xSplit="9" ySplit="25" topLeftCell="J67"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 x14ac:dyDescent="0.3"/>
  <cols>
    <col min="1" max="1" width="10.1796875" style="42" customWidth="1"/>
    <col min="2" max="3" width="16.81640625" style="42" customWidth="1"/>
    <col min="4" max="4" width="17.1796875" style="42" customWidth="1"/>
    <col min="5" max="5" width="13" style="42" bestFit="1" customWidth="1"/>
    <col min="6" max="6" width="15.1796875" style="42" customWidth="1"/>
    <col min="7" max="7" width="21.453125" style="42" customWidth="1"/>
    <col min="8" max="8" width="21.453125" style="42" hidden="1" customWidth="1"/>
    <col min="9" max="9" width="21.453125" style="42" customWidth="1"/>
    <col min="10" max="10" width="18.81640625" style="42" customWidth="1"/>
    <col min="11" max="11" width="18.453125" style="42" customWidth="1"/>
    <col min="12" max="12" width="18.81640625" style="42" customWidth="1"/>
    <col min="13" max="13" width="16" style="42" customWidth="1"/>
    <col min="14" max="15" width="17.453125" style="150" customWidth="1"/>
    <col min="16" max="16" width="8.81640625" style="121" customWidth="1"/>
    <col min="17" max="28" width="8.81640625" style="42" customWidth="1"/>
    <col min="29" max="29" width="14.54296875" style="42" customWidth="1"/>
    <col min="30" max="33" width="9.1796875" style="42"/>
    <col min="34" max="34" width="22.81640625" style="42" bestFit="1" customWidth="1"/>
    <col min="35" max="35" width="12.1796875" style="42" customWidth="1"/>
    <col min="36" max="16384" width="9.1796875" style="42"/>
  </cols>
  <sheetData>
    <row r="1" spans="1:35" s="98" customFormat="1" ht="24" customHeight="1" thickBot="1" x14ac:dyDescent="0.4">
      <c r="B1" s="229" t="s">
        <v>120</v>
      </c>
      <c r="C1" s="230"/>
      <c r="D1" s="230"/>
      <c r="E1" s="230"/>
      <c r="F1" s="230"/>
      <c r="G1" s="230"/>
      <c r="H1" s="100"/>
      <c r="I1" s="100"/>
      <c r="J1" s="101"/>
      <c r="N1" s="110"/>
      <c r="O1" s="110"/>
      <c r="P1" s="231"/>
      <c r="Y1" s="232"/>
      <c r="Z1" s="232"/>
      <c r="AA1" s="232"/>
      <c r="AB1" s="232"/>
      <c r="AC1" s="232"/>
    </row>
    <row r="2" spans="1:35" s="98" customFormat="1" ht="63" customHeight="1" thickBot="1" x14ac:dyDescent="0.4">
      <c r="A2" s="102" t="s">
        <v>21</v>
      </c>
      <c r="B2" s="103" t="s">
        <v>112</v>
      </c>
      <c r="C2" s="104" t="s">
        <v>117</v>
      </c>
      <c r="D2" s="105" t="s">
        <v>121</v>
      </c>
      <c r="E2" s="104" t="s">
        <v>122</v>
      </c>
      <c r="F2" s="106" t="s">
        <v>123</v>
      </c>
      <c r="G2" s="104" t="s">
        <v>22</v>
      </c>
      <c r="H2" s="109" t="s">
        <v>23</v>
      </c>
      <c r="I2" s="183" t="s">
        <v>132</v>
      </c>
      <c r="J2" s="108" t="s">
        <v>126</v>
      </c>
      <c r="K2" s="183" t="s">
        <v>127</v>
      </c>
      <c r="L2" s="183" t="s">
        <v>128</v>
      </c>
      <c r="M2" s="108" t="s">
        <v>129</v>
      </c>
      <c r="N2" s="233" t="s">
        <v>130</v>
      </c>
      <c r="O2" s="234" t="s">
        <v>131</v>
      </c>
      <c r="P2" s="235"/>
      <c r="Q2" s="236"/>
      <c r="R2" s="236"/>
      <c r="U2" s="237"/>
      <c r="V2" s="237"/>
      <c r="W2" s="237"/>
      <c r="X2" s="237"/>
      <c r="Z2" s="237"/>
      <c r="AA2" s="237"/>
      <c r="AB2" s="237"/>
      <c r="AC2" s="237"/>
    </row>
    <row r="3" spans="1:35" ht="13.5" customHeight="1" x14ac:dyDescent="0.3">
      <c r="A3" s="52" t="s">
        <v>24</v>
      </c>
      <c r="B3" s="113">
        <v>1304522336.4535618</v>
      </c>
      <c r="C3" s="114">
        <v>765008743.51058877</v>
      </c>
      <c r="D3" s="114">
        <v>54616826.428998202</v>
      </c>
      <c r="E3" s="114">
        <v>308324688.19192719</v>
      </c>
      <c r="F3" s="114">
        <v>908935026.94548905</v>
      </c>
      <c r="G3" s="114"/>
      <c r="H3" s="115">
        <v>-32971886.710235629</v>
      </c>
      <c r="I3" s="40">
        <v>39805341.299185388</v>
      </c>
      <c r="J3" s="238">
        <v>948740368.24467444</v>
      </c>
      <c r="K3" s="39">
        <v>1000209121.4927261</v>
      </c>
      <c r="L3" s="39">
        <v>5035951710.6111603</v>
      </c>
      <c r="M3" s="39">
        <v>5340876452.2909002</v>
      </c>
      <c r="N3" s="239">
        <f t="shared" ref="N3:O45" si="0">J3/L3</f>
        <v>0.18839346021638795</v>
      </c>
      <c r="O3" s="120">
        <f t="shared" si="0"/>
        <v>0.18727434166047771</v>
      </c>
      <c r="P3" s="240"/>
      <c r="Q3" s="240"/>
      <c r="R3" s="240"/>
      <c r="S3" s="240"/>
      <c r="T3" s="240"/>
      <c r="U3" s="240"/>
      <c r="V3" s="240"/>
      <c r="W3" s="240"/>
      <c r="X3" s="240"/>
      <c r="Y3" s="240"/>
      <c r="Z3" s="240"/>
      <c r="AA3" s="240"/>
      <c r="AB3" s="240"/>
      <c r="AC3" s="240"/>
      <c r="AG3" s="151"/>
      <c r="AH3" s="45"/>
      <c r="AI3" s="45"/>
    </row>
    <row r="4" spans="1:35" ht="13.5" customHeight="1" x14ac:dyDescent="0.3">
      <c r="A4" s="52" t="s">
        <v>25</v>
      </c>
      <c r="B4" s="39">
        <v>1453471732.5897896</v>
      </c>
      <c r="C4" s="40">
        <v>885112911.7705636</v>
      </c>
      <c r="D4" s="40">
        <v>44377618.369514704</v>
      </c>
      <c r="E4" s="40">
        <v>333132044.01480448</v>
      </c>
      <c r="F4" s="40">
        <v>953121541.91459405</v>
      </c>
      <c r="G4" s="43"/>
      <c r="H4" s="115">
        <v>-34574765.598705217</v>
      </c>
      <c r="I4" s="40">
        <v>41740418.34762691</v>
      </c>
      <c r="J4" s="238">
        <v>994861960.26222098</v>
      </c>
      <c r="K4" s="39">
        <v>992483558.64064002</v>
      </c>
      <c r="L4" s="39">
        <v>5338756267.4934998</v>
      </c>
      <c r="M4" s="39">
        <v>5473481549.5649691</v>
      </c>
      <c r="N4" s="239">
        <f t="shared" si="0"/>
        <v>0.18634713974858044</v>
      </c>
      <c r="O4" s="120">
        <f t="shared" si="0"/>
        <v>0.1813258251906453</v>
      </c>
      <c r="P4" s="240"/>
      <c r="Q4" s="240"/>
      <c r="R4" s="240"/>
      <c r="S4" s="240"/>
      <c r="T4" s="240"/>
      <c r="U4" s="240"/>
      <c r="V4" s="240"/>
      <c r="W4" s="240"/>
      <c r="X4" s="240"/>
      <c r="Y4" s="240"/>
      <c r="Z4" s="240"/>
      <c r="AA4" s="240"/>
      <c r="AB4" s="241"/>
      <c r="AC4" s="40"/>
      <c r="AG4" s="151"/>
      <c r="AH4" s="45"/>
      <c r="AI4" s="45"/>
    </row>
    <row r="5" spans="1:35" ht="13.5" customHeight="1" x14ac:dyDescent="0.3">
      <c r="A5" s="52" t="s">
        <v>26</v>
      </c>
      <c r="B5" s="39">
        <v>1469077174.732789</v>
      </c>
      <c r="C5" s="40">
        <v>912072512.18216813</v>
      </c>
      <c r="D5" s="40">
        <v>46037167.695678152</v>
      </c>
      <c r="E5" s="40">
        <v>334133243.46079797</v>
      </c>
      <c r="F5" s="40">
        <v>947075918.5535872</v>
      </c>
      <c r="G5" s="43"/>
      <c r="H5" s="115">
        <v>-34355458.824686676</v>
      </c>
      <c r="I5" s="40">
        <v>41475660.03804794</v>
      </c>
      <c r="J5" s="238">
        <v>988551578.59163511</v>
      </c>
      <c r="K5" s="39">
        <v>1005129892.910802</v>
      </c>
      <c r="L5" s="39">
        <v>5504814035.7372599</v>
      </c>
      <c r="M5" s="39">
        <v>5637970688.6955395</v>
      </c>
      <c r="N5" s="239">
        <f t="shared" si="0"/>
        <v>0.17957946847503967</v>
      </c>
      <c r="O5" s="120">
        <f t="shared" si="0"/>
        <v>0.17827866592604785</v>
      </c>
      <c r="P5" s="240"/>
      <c r="Q5" s="240"/>
      <c r="R5" s="240"/>
      <c r="S5" s="240"/>
      <c r="T5" s="240"/>
      <c r="U5" s="240"/>
      <c r="V5" s="240"/>
      <c r="W5" s="240"/>
      <c r="X5" s="240"/>
      <c r="Y5" s="240"/>
      <c r="Z5" s="240"/>
      <c r="AA5" s="240"/>
      <c r="AB5" s="241"/>
      <c r="AC5" s="40"/>
      <c r="AG5" s="151"/>
      <c r="AH5" s="45"/>
      <c r="AI5" s="45"/>
    </row>
    <row r="6" spans="1:35" ht="13.5" customHeight="1" x14ac:dyDescent="0.3">
      <c r="A6" s="123" t="s">
        <v>27</v>
      </c>
      <c r="B6" s="47">
        <v>1733504596.096395</v>
      </c>
      <c r="C6" s="48">
        <v>1187577273.4183097</v>
      </c>
      <c r="D6" s="48">
        <v>55054821.848237395</v>
      </c>
      <c r="E6" s="48">
        <v>413615364.02609038</v>
      </c>
      <c r="F6" s="48">
        <v>1026402519.3024857</v>
      </c>
      <c r="G6" s="50"/>
      <c r="H6" s="124">
        <v>-37233054.709389701</v>
      </c>
      <c r="I6" s="48">
        <v>44949640.381313428</v>
      </c>
      <c r="J6" s="242">
        <v>1071352159.6837991</v>
      </c>
      <c r="K6" s="47">
        <v>1005683493.738162</v>
      </c>
      <c r="L6" s="47">
        <v>6458585560.9688301</v>
      </c>
      <c r="M6" s="125">
        <v>5885778884.2593393</v>
      </c>
      <c r="N6" s="243">
        <f t="shared" si="0"/>
        <v>0.16588030762622416</v>
      </c>
      <c r="O6" s="128">
        <f t="shared" si="0"/>
        <v>0.17086667941735231</v>
      </c>
      <c r="P6" s="240"/>
      <c r="Q6" s="240"/>
      <c r="R6" s="240"/>
      <c r="S6" s="240"/>
      <c r="T6" s="240"/>
      <c r="U6" s="240"/>
      <c r="V6" s="240"/>
      <c r="W6" s="240"/>
      <c r="X6" s="240"/>
      <c r="Y6" s="240"/>
      <c r="Z6" s="240"/>
      <c r="AA6" s="240"/>
      <c r="AB6" s="241"/>
      <c r="AC6" s="40"/>
      <c r="AG6" s="151"/>
      <c r="AH6" s="45"/>
      <c r="AI6" s="45"/>
    </row>
    <row r="7" spans="1:35" ht="13.5" customHeight="1" x14ac:dyDescent="0.3">
      <c r="A7" s="52" t="s">
        <v>28</v>
      </c>
      <c r="B7" s="39">
        <v>1453029339.8393414</v>
      </c>
      <c r="C7" s="40">
        <v>1002589392.7504481</v>
      </c>
      <c r="D7" s="40">
        <v>64928488.182964876</v>
      </c>
      <c r="E7" s="40">
        <v>418715056.43331337</v>
      </c>
      <c r="F7" s="40">
        <v>940665256.25265479</v>
      </c>
      <c r="G7" s="43"/>
      <c r="H7" s="115">
        <v>-34122910.155246302</v>
      </c>
      <c r="I7" s="62">
        <v>41560378.657888494</v>
      </c>
      <c r="J7" s="238">
        <v>982225634.91054332</v>
      </c>
      <c r="K7" s="39">
        <v>1047025947.8539473</v>
      </c>
      <c r="L7" s="39">
        <v>5841526657.7841301</v>
      </c>
      <c r="M7" s="39">
        <v>6183974150.6920452</v>
      </c>
      <c r="N7" s="239">
        <f t="shared" si="0"/>
        <v>0.16814536549305614</v>
      </c>
      <c r="O7" s="120">
        <f t="shared" si="0"/>
        <v>0.16931279503113303</v>
      </c>
      <c r="P7" s="240"/>
      <c r="Q7" s="240"/>
      <c r="R7" s="240"/>
      <c r="S7" s="240"/>
      <c r="T7" s="240"/>
      <c r="U7" s="240"/>
      <c r="V7" s="240"/>
      <c r="W7" s="240"/>
      <c r="X7" s="240"/>
      <c r="Y7" s="240"/>
      <c r="Z7" s="240"/>
      <c r="AA7" s="240"/>
      <c r="AB7" s="241"/>
      <c r="AC7" s="40"/>
      <c r="AG7" s="151"/>
      <c r="AH7" s="45"/>
      <c r="AI7" s="45"/>
    </row>
    <row r="8" spans="1:35" ht="13.5" customHeight="1" x14ac:dyDescent="0.3">
      <c r="A8" s="52" t="s">
        <v>29</v>
      </c>
      <c r="B8" s="39">
        <v>1693757772.8540132</v>
      </c>
      <c r="C8" s="40">
        <v>1150350077.9393215</v>
      </c>
      <c r="D8" s="40">
        <v>54388626.734382257</v>
      </c>
      <c r="E8" s="40">
        <v>438497796.42966211</v>
      </c>
      <c r="F8" s="40">
        <v>1041394298.8836752</v>
      </c>
      <c r="G8" s="43"/>
      <c r="H8" s="115">
        <v>-37776885.944056652</v>
      </c>
      <c r="I8" s="40">
        <v>46010779.18641337</v>
      </c>
      <c r="J8" s="238">
        <v>1087405078.0700886</v>
      </c>
      <c r="K8" s="39">
        <v>1085987509.4554372</v>
      </c>
      <c r="L8" s="39">
        <v>6161398527.7529993</v>
      </c>
      <c r="M8" s="39">
        <v>6312645039.1444693</v>
      </c>
      <c r="N8" s="239">
        <f t="shared" si="0"/>
        <v>0.17648672994808767</v>
      </c>
      <c r="O8" s="120">
        <f t="shared" si="0"/>
        <v>0.17203367252891147</v>
      </c>
      <c r="P8" s="240"/>
      <c r="Q8" s="240"/>
      <c r="R8" s="240"/>
      <c r="S8" s="240"/>
      <c r="T8" s="240"/>
      <c r="U8" s="240"/>
      <c r="V8" s="240"/>
      <c r="W8" s="240"/>
      <c r="X8" s="240"/>
      <c r="Y8" s="240"/>
      <c r="Z8" s="240"/>
      <c r="AA8" s="240"/>
      <c r="AB8" s="241"/>
      <c r="AC8" s="40"/>
      <c r="AG8" s="151"/>
      <c r="AH8" s="45"/>
      <c r="AI8" s="45"/>
    </row>
    <row r="9" spans="1:35" ht="13.5" customHeight="1" x14ac:dyDescent="0.3">
      <c r="A9" s="52" t="s">
        <v>30</v>
      </c>
      <c r="B9" s="39">
        <v>1709554677.487884</v>
      </c>
      <c r="C9" s="40">
        <v>1188740055.5334263</v>
      </c>
      <c r="D9" s="40">
        <v>55777674.168492332</v>
      </c>
      <c r="E9" s="40">
        <v>447127485.63566351</v>
      </c>
      <c r="F9" s="40">
        <v>1031023348.6235473</v>
      </c>
      <c r="G9" s="43"/>
      <c r="H9" s="115">
        <v>-37400676.65855518</v>
      </c>
      <c r="I9" s="40">
        <v>45552570.895006806</v>
      </c>
      <c r="J9" s="238">
        <v>1076575919.5185542</v>
      </c>
      <c r="K9" s="39">
        <v>1095182560.5031273</v>
      </c>
      <c r="L9" s="39">
        <v>6226060684.1542883</v>
      </c>
      <c r="M9" s="39">
        <v>6356618987.4979601</v>
      </c>
      <c r="N9" s="239">
        <f t="shared" si="0"/>
        <v>0.17291445974153558</v>
      </c>
      <c r="O9" s="120">
        <f t="shared" si="0"/>
        <v>0.17229010621166774</v>
      </c>
      <c r="P9" s="240"/>
      <c r="Q9" s="240"/>
      <c r="R9" s="240"/>
      <c r="S9" s="240"/>
      <c r="T9" s="240"/>
      <c r="U9" s="240"/>
      <c r="V9" s="240"/>
      <c r="W9" s="240"/>
      <c r="X9" s="240"/>
      <c r="Y9" s="240"/>
      <c r="Z9" s="240"/>
      <c r="AA9" s="240"/>
      <c r="AB9" s="241"/>
      <c r="AC9" s="40"/>
      <c r="AG9" s="151"/>
      <c r="AH9" s="45"/>
      <c r="AI9" s="45"/>
    </row>
    <row r="10" spans="1:35" ht="13.5" customHeight="1" x14ac:dyDescent="0.3">
      <c r="A10" s="123" t="s">
        <v>31</v>
      </c>
      <c r="B10" s="47">
        <v>2013212238.5978887</v>
      </c>
      <c r="C10" s="48">
        <v>1467742180.9732456</v>
      </c>
      <c r="D10" s="48">
        <v>67282230.199827388</v>
      </c>
      <c r="E10" s="48">
        <v>524354217.62132382</v>
      </c>
      <c r="F10" s="48">
        <v>1166025278.2092125</v>
      </c>
      <c r="G10" s="50"/>
      <c r="H10" s="124">
        <v>-42297911.549942762</v>
      </c>
      <c r="I10" s="48">
        <v>51517212.701250844</v>
      </c>
      <c r="J10" s="242">
        <v>1217542490.9104633</v>
      </c>
      <c r="K10" s="47">
        <v>1135553105.5971372</v>
      </c>
      <c r="L10" s="47">
        <v>7186716212.9771175</v>
      </c>
      <c r="M10" s="125">
        <v>6562463905.3340635</v>
      </c>
      <c r="N10" s="243">
        <f t="shared" si="0"/>
        <v>0.16941569067551826</v>
      </c>
      <c r="O10" s="128">
        <f t="shared" si="0"/>
        <v>0.17303761544107596</v>
      </c>
      <c r="P10" s="240"/>
      <c r="Q10" s="240"/>
      <c r="R10" s="240"/>
      <c r="S10" s="240"/>
      <c r="T10" s="240"/>
      <c r="U10" s="240"/>
      <c r="V10" s="240"/>
      <c r="W10" s="240"/>
      <c r="X10" s="240"/>
      <c r="Y10" s="240"/>
      <c r="Z10" s="240"/>
      <c r="AA10" s="240"/>
      <c r="AB10" s="241"/>
      <c r="AC10" s="40"/>
      <c r="AG10" s="151"/>
      <c r="AH10" s="45"/>
      <c r="AI10" s="45"/>
    </row>
    <row r="11" spans="1:35" ht="13.5" customHeight="1" x14ac:dyDescent="0.3">
      <c r="A11" s="52" t="s">
        <v>32</v>
      </c>
      <c r="B11" s="39">
        <v>1650070462.4244838</v>
      </c>
      <c r="C11" s="40">
        <v>1213809109.2411869</v>
      </c>
      <c r="D11" s="40">
        <v>83172043.948748589</v>
      </c>
      <c r="E11" s="40">
        <v>429094007.66281605</v>
      </c>
      <c r="F11" s="40">
        <v>959019667.4272995</v>
      </c>
      <c r="G11" s="43">
        <v>0</v>
      </c>
      <c r="H11" s="115">
        <v>-34788721.844688177</v>
      </c>
      <c r="I11" s="62">
        <v>66255873.821240231</v>
      </c>
      <c r="J11" s="238">
        <v>1025275541.2485397</v>
      </c>
      <c r="K11" s="39">
        <v>1097627855.8481333</v>
      </c>
      <c r="L11" s="39">
        <v>6394638546.4822931</v>
      </c>
      <c r="M11" s="39">
        <v>6771750004.1160898</v>
      </c>
      <c r="N11" s="239">
        <f t="shared" si="0"/>
        <v>0.16033361913982555</v>
      </c>
      <c r="O11" s="120">
        <f t="shared" si="0"/>
        <v>0.16208924652873474</v>
      </c>
      <c r="P11" s="240"/>
      <c r="Q11" s="240"/>
      <c r="R11" s="240"/>
      <c r="S11" s="240"/>
      <c r="T11" s="240"/>
      <c r="U11" s="240"/>
      <c r="V11" s="240"/>
      <c r="W11" s="240"/>
      <c r="X11" s="240"/>
      <c r="Y11" s="240"/>
      <c r="Z11" s="240"/>
      <c r="AA11" s="240"/>
      <c r="AC11" s="40"/>
      <c r="AG11" s="151"/>
      <c r="AH11" s="45"/>
      <c r="AI11" s="45"/>
    </row>
    <row r="12" spans="1:35" ht="13.5" customHeight="1" x14ac:dyDescent="0.3">
      <c r="A12" s="52" t="s">
        <v>33</v>
      </c>
      <c r="B12" s="39">
        <v>1814944826.7609372</v>
      </c>
      <c r="C12" s="40">
        <v>1345813118.269933</v>
      </c>
      <c r="D12" s="40">
        <v>55837377.282081917</v>
      </c>
      <c r="E12" s="40">
        <v>522877723.67655843</v>
      </c>
      <c r="F12" s="40">
        <v>1055521732.5174956</v>
      </c>
      <c r="G12" s="43">
        <v>0</v>
      </c>
      <c r="H12" s="115">
        <v>-38289362.774051934</v>
      </c>
      <c r="I12" s="40">
        <v>72922920.249242544</v>
      </c>
      <c r="J12" s="238">
        <v>1128444652.7667382</v>
      </c>
      <c r="K12" s="39">
        <v>1128679100.0639832</v>
      </c>
      <c r="L12" s="39">
        <v>6566112091.0208607</v>
      </c>
      <c r="M12" s="39">
        <v>6716597958.9940205</v>
      </c>
      <c r="N12" s="239">
        <f t="shared" si="0"/>
        <v>0.17185887738801825</v>
      </c>
      <c r="O12" s="120">
        <f t="shared" si="0"/>
        <v>0.16804327234632208</v>
      </c>
      <c r="P12" s="240"/>
      <c r="Q12" s="240"/>
      <c r="R12" s="240"/>
      <c r="S12" s="240"/>
      <c r="T12" s="240"/>
      <c r="U12" s="240"/>
      <c r="V12" s="240"/>
      <c r="W12" s="240"/>
      <c r="X12" s="240"/>
      <c r="Y12" s="240"/>
      <c r="Z12" s="240"/>
      <c r="AA12" s="240"/>
      <c r="AC12" s="40"/>
      <c r="AG12" s="151"/>
      <c r="AH12" s="45"/>
      <c r="AI12" s="45"/>
    </row>
    <row r="13" spans="1:35" ht="13.5" customHeight="1" x14ac:dyDescent="0.3">
      <c r="A13" s="52" t="s">
        <v>34</v>
      </c>
      <c r="B13" s="39">
        <v>1834460204.142601</v>
      </c>
      <c r="C13" s="40">
        <v>1394017993.1620526</v>
      </c>
      <c r="D13" s="40">
        <v>64410616.875788361</v>
      </c>
      <c r="E13" s="40">
        <v>533810866.3287524</v>
      </c>
      <c r="F13" s="40">
        <v>1053232354.9913536</v>
      </c>
      <c r="G13" s="43">
        <v>0</v>
      </c>
      <c r="H13" s="115">
        <v>-38206314.927736029</v>
      </c>
      <c r="I13" s="40">
        <v>72764753.828205362</v>
      </c>
      <c r="J13" s="238">
        <v>1125997108.8195591</v>
      </c>
      <c r="K13" s="39">
        <v>1139362204.6653233</v>
      </c>
      <c r="L13" s="39">
        <v>6851632488.244915</v>
      </c>
      <c r="M13" s="39">
        <v>6957927409.7870073</v>
      </c>
      <c r="N13" s="239">
        <f t="shared" si="0"/>
        <v>0.16433997456101002</v>
      </c>
      <c r="O13" s="120">
        <f t="shared" si="0"/>
        <v>0.16375022870498743</v>
      </c>
      <c r="P13" s="240"/>
      <c r="Q13" s="240"/>
      <c r="R13" s="240"/>
      <c r="S13" s="240"/>
      <c r="T13" s="240"/>
      <c r="U13" s="240"/>
      <c r="V13" s="240"/>
      <c r="W13" s="240"/>
      <c r="X13" s="240"/>
      <c r="Y13" s="240"/>
      <c r="Z13" s="240"/>
      <c r="AA13" s="240"/>
      <c r="AC13" s="40"/>
      <c r="AG13" s="151"/>
      <c r="AH13" s="45"/>
      <c r="AI13" s="45"/>
    </row>
    <row r="14" spans="1:35" ht="13.5" customHeight="1" x14ac:dyDescent="0.3">
      <c r="A14" s="123" t="s">
        <v>35</v>
      </c>
      <c r="B14" s="47">
        <v>2177931536.8120561</v>
      </c>
      <c r="C14" s="48">
        <v>1763814584.3457479</v>
      </c>
      <c r="D14" s="48">
        <v>92796615.315674171</v>
      </c>
      <c r="E14" s="48">
        <v>684118053.85215425</v>
      </c>
      <c r="F14" s="48">
        <v>1205810436.0542102</v>
      </c>
      <c r="G14" s="50">
        <v>0</v>
      </c>
      <c r="H14" s="124">
        <v>-43741129.90804965</v>
      </c>
      <c r="I14" s="48">
        <v>83305928.769806802</v>
      </c>
      <c r="J14" s="242">
        <v>1289116364.824017</v>
      </c>
      <c r="K14" s="47">
        <v>1203164507.0814133</v>
      </c>
      <c r="L14" s="47">
        <v>7941925817.237154</v>
      </c>
      <c r="M14" s="125">
        <v>7308033570.0881071</v>
      </c>
      <c r="N14" s="243">
        <f t="shared" si="0"/>
        <v>0.16231785520158337</v>
      </c>
      <c r="O14" s="128">
        <f t="shared" si="0"/>
        <v>0.16463587578551692</v>
      </c>
      <c r="P14" s="240"/>
      <c r="Q14" s="240"/>
      <c r="R14" s="240"/>
      <c r="S14" s="240"/>
      <c r="T14" s="240"/>
      <c r="U14" s="240"/>
      <c r="V14" s="240"/>
      <c r="W14" s="240"/>
      <c r="X14" s="240"/>
      <c r="Y14" s="240"/>
      <c r="Z14" s="240"/>
      <c r="AA14" s="240"/>
      <c r="AC14" s="40"/>
      <c r="AG14" s="151"/>
      <c r="AH14" s="45"/>
      <c r="AI14" s="45"/>
    </row>
    <row r="15" spans="1:35" ht="13.5" customHeight="1" x14ac:dyDescent="0.3">
      <c r="A15" s="52" t="s">
        <v>36</v>
      </c>
      <c r="B15" s="39">
        <v>1851406965.8434575</v>
      </c>
      <c r="C15" s="40">
        <v>1476138417.1147845</v>
      </c>
      <c r="D15" s="40">
        <v>98678088.793732971</v>
      </c>
      <c r="E15" s="40">
        <v>557496985.4613955</v>
      </c>
      <c r="F15" s="40">
        <v>1051118299.044347</v>
      </c>
      <c r="G15" s="43">
        <v>0</v>
      </c>
      <c r="H15" s="115">
        <v>-38129626.923514158</v>
      </c>
      <c r="I15" s="62">
        <v>75780464.37830098</v>
      </c>
      <c r="J15" s="238">
        <v>1126898763.422648</v>
      </c>
      <c r="K15" s="39">
        <v>1198274164.9897223</v>
      </c>
      <c r="L15" s="39">
        <v>7077251306.4064569</v>
      </c>
      <c r="M15" s="39">
        <v>7468960188.2743368</v>
      </c>
      <c r="N15" s="239">
        <f t="shared" si="0"/>
        <v>0.15922830978215491</v>
      </c>
      <c r="O15" s="120">
        <f t="shared" si="0"/>
        <v>0.1604338669351747</v>
      </c>
      <c r="P15" s="240"/>
      <c r="Q15" s="240"/>
      <c r="R15" s="240"/>
      <c r="S15" s="240"/>
      <c r="T15" s="240"/>
      <c r="U15" s="240"/>
      <c r="V15" s="240"/>
      <c r="W15" s="240"/>
      <c r="X15" s="240"/>
      <c r="Y15" s="240"/>
      <c r="Z15" s="240"/>
      <c r="AA15" s="240"/>
      <c r="AG15" s="151"/>
      <c r="AH15" s="45"/>
      <c r="AI15" s="45"/>
    </row>
    <row r="16" spans="1:35" ht="13.5" customHeight="1" x14ac:dyDescent="0.3">
      <c r="A16" s="52" t="s">
        <v>37</v>
      </c>
      <c r="B16" s="39">
        <v>2009775539.5339572</v>
      </c>
      <c r="C16" s="40">
        <v>1554040085.9390559</v>
      </c>
      <c r="D16" s="40">
        <v>69770248.622452363</v>
      </c>
      <c r="E16" s="40">
        <v>588569010.87764716</v>
      </c>
      <c r="F16" s="40">
        <v>1132520520.4374957</v>
      </c>
      <c r="G16" s="43">
        <v>0</v>
      </c>
      <c r="H16" s="115">
        <v>-41082516.560473196</v>
      </c>
      <c r="I16" s="40">
        <v>81649164.546689749</v>
      </c>
      <c r="J16" s="238">
        <v>1214169684.9841855</v>
      </c>
      <c r="K16" s="39">
        <v>1212994284.9398923</v>
      </c>
      <c r="L16" s="39">
        <v>7478955990.5177011</v>
      </c>
      <c r="M16" s="39">
        <v>7643121212.8348074</v>
      </c>
      <c r="N16" s="239">
        <f t="shared" si="0"/>
        <v>0.16234480942575241</v>
      </c>
      <c r="O16" s="120">
        <f t="shared" si="0"/>
        <v>0.15870404919170408</v>
      </c>
      <c r="P16" s="240"/>
      <c r="Q16" s="240"/>
      <c r="R16" s="240"/>
      <c r="S16" s="240"/>
      <c r="T16" s="240"/>
      <c r="U16" s="240"/>
      <c r="V16" s="240"/>
      <c r="W16" s="240"/>
      <c r="X16" s="240"/>
      <c r="Y16" s="240"/>
      <c r="Z16" s="240"/>
      <c r="AA16" s="240"/>
      <c r="AG16" s="151"/>
      <c r="AH16" s="45"/>
      <c r="AI16" s="45"/>
    </row>
    <row r="17" spans="1:35" ht="13.5" customHeight="1" x14ac:dyDescent="0.3">
      <c r="A17" s="52" t="s">
        <v>38</v>
      </c>
      <c r="B17" s="39">
        <v>2038956197.4042358</v>
      </c>
      <c r="C17" s="40">
        <v>1555086233.2536678</v>
      </c>
      <c r="D17" s="40">
        <v>85721665.903206527</v>
      </c>
      <c r="E17" s="40">
        <v>586685827.68505609</v>
      </c>
      <c r="F17" s="40">
        <v>1177872010.3843861</v>
      </c>
      <c r="G17" s="43">
        <v>0</v>
      </c>
      <c r="H17" s="115">
        <v>-42727655.260534465</v>
      </c>
      <c r="I17" s="40">
        <v>84918784.123808533</v>
      </c>
      <c r="J17" s="238">
        <v>1262790794.5081947</v>
      </c>
      <c r="K17" s="39">
        <v>1264078164.4363923</v>
      </c>
      <c r="L17" s="39">
        <v>7697538862.320816</v>
      </c>
      <c r="M17" s="39">
        <v>7777329445.2512884</v>
      </c>
      <c r="N17" s="239">
        <f t="shared" si="0"/>
        <v>0.16405123989558681</v>
      </c>
      <c r="O17" s="120">
        <f t="shared" si="0"/>
        <v>0.16253370431777428</v>
      </c>
      <c r="P17" s="240"/>
      <c r="Q17" s="240"/>
      <c r="R17" s="240"/>
      <c r="S17" s="240"/>
      <c r="T17" s="240"/>
      <c r="U17" s="240"/>
      <c r="V17" s="240"/>
      <c r="W17" s="240"/>
      <c r="X17" s="240"/>
      <c r="Y17" s="240"/>
      <c r="Z17" s="240"/>
      <c r="AA17" s="240"/>
      <c r="AG17" s="151"/>
      <c r="AH17" s="45"/>
      <c r="AI17" s="45"/>
    </row>
    <row r="18" spans="1:35" ht="13.5" customHeight="1" x14ac:dyDescent="0.3">
      <c r="A18" s="123" t="s">
        <v>39</v>
      </c>
      <c r="B18" s="47">
        <v>2206855877.6472149</v>
      </c>
      <c r="C18" s="48">
        <v>1660665044.612627</v>
      </c>
      <c r="D18" s="48">
        <v>82629336.553143457</v>
      </c>
      <c r="E18" s="48">
        <v>631409655.42753792</v>
      </c>
      <c r="F18" s="48">
        <v>1279997811.0074356</v>
      </c>
      <c r="G18" s="50">
        <v>0</v>
      </c>
      <c r="H18" s="124">
        <v>-46432298.858274534</v>
      </c>
      <c r="I18" s="48">
        <v>92281552.523194909</v>
      </c>
      <c r="J18" s="242">
        <v>1372279363.5306306</v>
      </c>
      <c r="K18" s="47">
        <v>1300791992.0796523</v>
      </c>
      <c r="L18" s="47">
        <v>8546330534.089839</v>
      </c>
      <c r="M18" s="125">
        <v>7910665846.9743853</v>
      </c>
      <c r="N18" s="243">
        <f t="shared" si="0"/>
        <v>0.16056942310583996</v>
      </c>
      <c r="O18" s="128">
        <f t="shared" si="0"/>
        <v>0.16443520902569408</v>
      </c>
      <c r="P18" s="240"/>
      <c r="Q18" s="240"/>
      <c r="R18" s="240"/>
      <c r="S18" s="240"/>
      <c r="T18" s="240"/>
      <c r="U18" s="240"/>
      <c r="V18" s="240"/>
      <c r="W18" s="240"/>
      <c r="X18" s="240"/>
      <c r="Y18" s="240"/>
      <c r="Z18" s="240"/>
      <c r="AA18" s="240"/>
      <c r="AG18" s="151"/>
      <c r="AH18" s="45"/>
      <c r="AI18" s="45"/>
    </row>
    <row r="19" spans="1:35" ht="13.5" customHeight="1" x14ac:dyDescent="0.3">
      <c r="A19" s="52" t="s">
        <v>40</v>
      </c>
      <c r="B19" s="39">
        <v>1628736027.78</v>
      </c>
      <c r="C19" s="40">
        <v>1075132948.46</v>
      </c>
      <c r="D19" s="40">
        <v>98667925.00999999</v>
      </c>
      <c r="E19" s="40">
        <v>352975290.42000008</v>
      </c>
      <c r="F19" s="40">
        <v>1016344077.7900001</v>
      </c>
      <c r="G19" s="43">
        <v>0</v>
      </c>
      <c r="H19" s="115">
        <v>-36868181.771061301</v>
      </c>
      <c r="I19" s="62">
        <v>72881172.319138095</v>
      </c>
      <c r="J19" s="238">
        <v>1089225250.1091383</v>
      </c>
      <c r="K19" s="39">
        <v>1146877565.2000058</v>
      </c>
      <c r="L19" s="39">
        <v>7371132280.8274012</v>
      </c>
      <c r="M19" s="39">
        <v>7803287730.2300348</v>
      </c>
      <c r="N19" s="239">
        <f t="shared" si="0"/>
        <v>0.14776905482245314</v>
      </c>
      <c r="O19" s="120">
        <f t="shared" si="0"/>
        <v>0.14697363532514476</v>
      </c>
      <c r="P19" s="240"/>
      <c r="Q19" s="240"/>
      <c r="R19" s="240"/>
      <c r="S19" s="240"/>
      <c r="T19" s="240"/>
      <c r="U19" s="240"/>
      <c r="V19" s="240"/>
      <c r="W19" s="240"/>
      <c r="X19" s="240"/>
      <c r="Y19" s="240"/>
      <c r="Z19" s="240"/>
      <c r="AA19" s="240"/>
      <c r="AG19" s="151"/>
      <c r="AH19" s="45"/>
      <c r="AI19" s="45"/>
    </row>
    <row r="20" spans="1:35" ht="13.5" customHeight="1" x14ac:dyDescent="0.3">
      <c r="A20" s="52" t="s">
        <v>41</v>
      </c>
      <c r="B20" s="39">
        <v>1746655217</v>
      </c>
      <c r="C20" s="40">
        <v>1121464841.1500001</v>
      </c>
      <c r="D20" s="40">
        <v>53900084.359999999</v>
      </c>
      <c r="E20" s="40">
        <v>393875529.46999997</v>
      </c>
      <c r="F20" s="40">
        <v>1092128391.6400001</v>
      </c>
      <c r="G20" s="43">
        <v>0</v>
      </c>
      <c r="H20" s="115">
        <v>-39617280.15169286</v>
      </c>
      <c r="I20" s="40">
        <v>78315601.227111444</v>
      </c>
      <c r="J20" s="238">
        <v>1170443992.8671114</v>
      </c>
      <c r="K20" s="39">
        <v>1158757710.8942757</v>
      </c>
      <c r="L20" s="39">
        <v>7783397892.3347998</v>
      </c>
      <c r="M20" s="39">
        <v>7940195657.0357513</v>
      </c>
      <c r="N20" s="239">
        <f t="shared" si="0"/>
        <v>0.15037699589016015</v>
      </c>
      <c r="O20" s="120">
        <f t="shared" si="0"/>
        <v>0.14593566216060541</v>
      </c>
      <c r="P20" s="240"/>
      <c r="Q20" s="240"/>
      <c r="R20" s="240"/>
      <c r="S20" s="240"/>
      <c r="T20" s="240"/>
      <c r="U20" s="240"/>
      <c r="V20" s="240"/>
      <c r="W20" s="240"/>
      <c r="X20" s="240"/>
      <c r="Y20" s="240"/>
      <c r="Z20" s="240"/>
      <c r="AA20" s="240"/>
      <c r="AG20" s="151"/>
      <c r="AH20" s="45"/>
      <c r="AI20" s="45"/>
    </row>
    <row r="21" spans="1:35" ht="13.5" customHeight="1" x14ac:dyDescent="0.3">
      <c r="A21" s="52" t="s">
        <v>42</v>
      </c>
      <c r="B21" s="39">
        <v>1831285694.4699998</v>
      </c>
      <c r="C21" s="40">
        <v>1193434272.73</v>
      </c>
      <c r="D21" s="40">
        <v>49864723.009999998</v>
      </c>
      <c r="E21" s="40">
        <v>392392473.9799999</v>
      </c>
      <c r="F21" s="40">
        <v>1099601249.3699996</v>
      </c>
      <c r="G21" s="43">
        <v>0</v>
      </c>
      <c r="H21" s="115">
        <v>-39888360.274221823</v>
      </c>
      <c r="I21" s="40">
        <v>78851473.520597696</v>
      </c>
      <c r="J21" s="238">
        <v>1178452722.8905973</v>
      </c>
      <c r="K21" s="39">
        <v>1168108389.6622558</v>
      </c>
      <c r="L21" s="39">
        <v>7814245867.1318483</v>
      </c>
      <c r="M21" s="39">
        <v>7864784578.1921349</v>
      </c>
      <c r="N21" s="239">
        <f t="shared" si="0"/>
        <v>0.150808247261247</v>
      </c>
      <c r="O21" s="120">
        <f t="shared" si="0"/>
        <v>0.14852388874086198</v>
      </c>
      <c r="P21" s="240"/>
      <c r="Q21" s="240"/>
      <c r="R21" s="240"/>
      <c r="S21" s="240"/>
      <c r="T21" s="240"/>
      <c r="U21" s="240"/>
      <c r="V21" s="240"/>
      <c r="W21" s="240"/>
      <c r="X21" s="240"/>
      <c r="Y21" s="240"/>
      <c r="Z21" s="240"/>
      <c r="AA21" s="240"/>
      <c r="AG21" s="151"/>
      <c r="AH21" s="45"/>
      <c r="AI21" s="45"/>
    </row>
    <row r="22" spans="1:35" ht="13.5" customHeight="1" x14ac:dyDescent="0.3">
      <c r="A22" s="123" t="s">
        <v>43</v>
      </c>
      <c r="B22" s="47">
        <v>2037387733.8599997</v>
      </c>
      <c r="C22" s="48">
        <v>1469771492.5799997</v>
      </c>
      <c r="D22" s="48">
        <v>55682188.670000002</v>
      </c>
      <c r="E22" s="48">
        <v>471549013.11000013</v>
      </c>
      <c r="F22" s="48">
        <v>1114044699.0299997</v>
      </c>
      <c r="G22" s="50">
        <v>0</v>
      </c>
      <c r="H22" s="124">
        <v>-40412300.678955585</v>
      </c>
      <c r="I22" s="48">
        <v>79887201.05279547</v>
      </c>
      <c r="J22" s="242">
        <v>1193931900.0827951</v>
      </c>
      <c r="K22" s="47">
        <v>1158310200.1931057</v>
      </c>
      <c r="L22" s="47">
        <v>8411128988.2822113</v>
      </c>
      <c r="M22" s="125">
        <v>7771637063.1183405</v>
      </c>
      <c r="N22" s="243">
        <f t="shared" si="0"/>
        <v>0.14194668774502167</v>
      </c>
      <c r="O22" s="128">
        <f t="shared" si="0"/>
        <v>0.14904326987811473</v>
      </c>
      <c r="P22" s="240"/>
      <c r="Q22" s="240"/>
      <c r="R22" s="240"/>
      <c r="S22" s="240"/>
      <c r="T22" s="240"/>
      <c r="U22" s="240"/>
      <c r="V22" s="240"/>
      <c r="W22" s="240"/>
      <c r="X22" s="240"/>
      <c r="Y22" s="240"/>
      <c r="Z22" s="240"/>
      <c r="AA22" s="240"/>
      <c r="AG22" s="151"/>
      <c r="AH22" s="45"/>
      <c r="AI22" s="45"/>
    </row>
    <row r="23" spans="1:35" ht="13.5" customHeight="1" x14ac:dyDescent="0.3">
      <c r="A23" s="52" t="s">
        <v>44</v>
      </c>
      <c r="B23" s="39">
        <v>1645369432.9300001</v>
      </c>
      <c r="C23" s="40">
        <v>1147260558.3799999</v>
      </c>
      <c r="D23" s="40">
        <v>84152465.349999994</v>
      </c>
      <c r="E23" s="40">
        <v>411988397.55000001</v>
      </c>
      <c r="F23" s="40">
        <v>1014294004.4199998</v>
      </c>
      <c r="G23" s="43">
        <v>0</v>
      </c>
      <c r="H23" s="115">
        <v>-36793814.75372842</v>
      </c>
      <c r="I23" s="40">
        <v>74717815.822697654</v>
      </c>
      <c r="J23" s="238">
        <v>1089011820.2426975</v>
      </c>
      <c r="K23" s="39">
        <v>1133059845.1372635</v>
      </c>
      <c r="L23" s="39">
        <v>7504971620.4832497</v>
      </c>
      <c r="M23" s="39">
        <v>7957758389.4763699</v>
      </c>
      <c r="N23" s="239">
        <f t="shared" si="0"/>
        <v>0.14510538817634799</v>
      </c>
      <c r="O23" s="120">
        <f t="shared" si="0"/>
        <v>0.14238429840187949</v>
      </c>
      <c r="P23" s="240"/>
      <c r="Q23" s="240"/>
      <c r="R23" s="240"/>
      <c r="S23" s="240"/>
      <c r="T23" s="240"/>
      <c r="U23" s="240"/>
      <c r="V23" s="240"/>
      <c r="W23" s="240"/>
      <c r="X23" s="240"/>
      <c r="Y23" s="240"/>
      <c r="Z23" s="240"/>
      <c r="AA23" s="240"/>
      <c r="AG23" s="151"/>
      <c r="AH23" s="45"/>
      <c r="AI23" s="45"/>
    </row>
    <row r="24" spans="1:35" ht="13.5" customHeight="1" x14ac:dyDescent="0.3">
      <c r="A24" s="52" t="s">
        <v>45</v>
      </c>
      <c r="B24" s="39">
        <v>1850527965.21</v>
      </c>
      <c r="C24" s="40">
        <v>1339037575.05</v>
      </c>
      <c r="D24" s="40">
        <v>60941672.740000002</v>
      </c>
      <c r="E24" s="40">
        <v>529519030.58999997</v>
      </c>
      <c r="F24" s="40">
        <v>1119652432.3700001</v>
      </c>
      <c r="G24" s="43">
        <v>0</v>
      </c>
      <c r="H24" s="115">
        <v>-40615722.863057196</v>
      </c>
      <c r="I24" s="40">
        <v>82883182.201215923</v>
      </c>
      <c r="J24" s="238">
        <v>1202535614.5712161</v>
      </c>
      <c r="K24" s="39">
        <v>1182732292.2830536</v>
      </c>
      <c r="L24" s="39">
        <v>7925157376.1082687</v>
      </c>
      <c r="M24" s="39">
        <v>8075503551.7898741</v>
      </c>
      <c r="N24" s="239">
        <f t="shared" si="0"/>
        <v>0.151736496513806</v>
      </c>
      <c r="O24" s="120">
        <f t="shared" si="0"/>
        <v>0.1464592622240764</v>
      </c>
      <c r="P24" s="240"/>
      <c r="Q24" s="240"/>
      <c r="R24" s="240"/>
      <c r="S24" s="240"/>
      <c r="T24" s="240"/>
      <c r="U24" s="240"/>
      <c r="V24" s="240"/>
      <c r="W24" s="240"/>
      <c r="X24" s="240"/>
      <c r="Y24" s="240"/>
      <c r="Z24" s="240"/>
      <c r="AA24" s="240"/>
      <c r="AG24" s="151"/>
      <c r="AH24" s="45"/>
      <c r="AI24" s="45"/>
    </row>
    <row r="25" spans="1:35" ht="13.5" customHeight="1" x14ac:dyDescent="0.3">
      <c r="A25" s="52" t="s">
        <v>46</v>
      </c>
      <c r="B25" s="39">
        <v>1840692309.0399997</v>
      </c>
      <c r="C25" s="40">
        <v>1425749835.8499999</v>
      </c>
      <c r="D25" s="40">
        <v>57397469.800000004</v>
      </c>
      <c r="E25" s="40">
        <v>612606942.52999997</v>
      </c>
      <c r="F25" s="40">
        <v>1102617995.8399997</v>
      </c>
      <c r="G25" s="43">
        <v>0</v>
      </c>
      <c r="H25" s="115">
        <v>-39997793.643927693</v>
      </c>
      <c r="I25" s="40">
        <v>81821196.561295375</v>
      </c>
      <c r="J25" s="238">
        <v>1184439192.4012949</v>
      </c>
      <c r="K25" s="39">
        <v>1169780327.5640435</v>
      </c>
      <c r="L25" s="39">
        <v>8079803824.7599373</v>
      </c>
      <c r="M25" s="39">
        <v>8095134728.8889866</v>
      </c>
      <c r="N25" s="239">
        <f t="shared" si="0"/>
        <v>0.14659256809820953</v>
      </c>
      <c r="O25" s="120">
        <f t="shared" si="0"/>
        <v>0.14450412089986173</v>
      </c>
      <c r="P25" s="240"/>
      <c r="Q25" s="240"/>
      <c r="R25" s="240"/>
      <c r="S25" s="240"/>
      <c r="T25" s="240"/>
      <c r="U25" s="240"/>
      <c r="V25" s="240"/>
      <c r="W25" s="240"/>
      <c r="X25" s="240"/>
      <c r="Y25" s="240"/>
      <c r="Z25" s="240"/>
      <c r="AA25" s="240"/>
      <c r="AG25" s="151"/>
      <c r="AH25" s="45"/>
      <c r="AI25" s="45"/>
    </row>
    <row r="26" spans="1:35" ht="13.5" customHeight="1" x14ac:dyDescent="0.3">
      <c r="A26" s="123" t="s">
        <v>47</v>
      </c>
      <c r="B26" s="47">
        <v>2070232442.1399996</v>
      </c>
      <c r="C26" s="48">
        <v>1756353008.5800002</v>
      </c>
      <c r="D26" s="48">
        <v>72615359.050000012</v>
      </c>
      <c r="E26" s="48">
        <v>633767895.58999991</v>
      </c>
      <c r="F26" s="48">
        <v>1039513043.4699997</v>
      </c>
      <c r="G26" s="50">
        <v>0</v>
      </c>
      <c r="H26" s="124">
        <v>-37708642.847978406</v>
      </c>
      <c r="I26" s="48">
        <v>77138411.833187073</v>
      </c>
      <c r="J26" s="242">
        <v>1116651455.3031867</v>
      </c>
      <c r="K26" s="47">
        <v>1107065617.5340335</v>
      </c>
      <c r="L26" s="47">
        <v>8638915383.4749222</v>
      </c>
      <c r="M26" s="125">
        <v>8020451534.6711426</v>
      </c>
      <c r="N26" s="243">
        <f t="shared" si="0"/>
        <v>0.12925829293792945</v>
      </c>
      <c r="O26" s="128">
        <f t="shared" si="0"/>
        <v>0.13803033566730802</v>
      </c>
      <c r="P26" s="240"/>
      <c r="Q26" s="240"/>
      <c r="R26" s="240"/>
      <c r="S26" s="240"/>
      <c r="T26" s="240"/>
      <c r="U26" s="240"/>
      <c r="V26" s="240"/>
      <c r="W26" s="240"/>
      <c r="X26" s="240"/>
      <c r="Y26" s="240"/>
      <c r="Z26" s="240"/>
      <c r="AA26" s="240"/>
      <c r="AG26" s="151"/>
      <c r="AH26" s="45"/>
      <c r="AI26" s="45"/>
    </row>
    <row r="27" spans="1:35" ht="13.5" customHeight="1" x14ac:dyDescent="0.3">
      <c r="A27" s="52" t="s">
        <v>48</v>
      </c>
      <c r="B27" s="39">
        <v>1856655373.3399997</v>
      </c>
      <c r="C27" s="40">
        <v>1419833789.3200002</v>
      </c>
      <c r="D27" s="40">
        <v>109587572.22999999</v>
      </c>
      <c r="E27" s="40">
        <v>557993830.57000005</v>
      </c>
      <c r="F27" s="40">
        <v>1122756179.1699998</v>
      </c>
      <c r="G27" s="43">
        <v>0</v>
      </c>
      <c r="H27" s="115">
        <v>-40728312.195444077</v>
      </c>
      <c r="I27" s="62">
        <v>20976146.821961906</v>
      </c>
      <c r="J27" s="238">
        <v>1143732325.9919617</v>
      </c>
      <c r="K27" s="39">
        <v>1166206660.508311</v>
      </c>
      <c r="L27" s="39">
        <v>7513607720.2364531</v>
      </c>
      <c r="M27" s="39">
        <v>7970645886.0089293</v>
      </c>
      <c r="N27" s="239">
        <f t="shared" si="0"/>
        <v>0.15222145852937455</v>
      </c>
      <c r="O27" s="120">
        <f t="shared" si="0"/>
        <v>0.14631269249526971</v>
      </c>
      <c r="P27" s="240"/>
      <c r="Q27" s="240"/>
      <c r="R27" s="240"/>
      <c r="S27" s="240"/>
      <c r="T27" s="240"/>
      <c r="U27" s="240"/>
      <c r="V27" s="240"/>
      <c r="W27" s="240"/>
      <c r="X27" s="240"/>
      <c r="Y27" s="240"/>
      <c r="Z27" s="240"/>
      <c r="AA27" s="240"/>
      <c r="AG27" s="151"/>
      <c r="AH27" s="45"/>
      <c r="AI27" s="45"/>
    </row>
    <row r="28" spans="1:35" ht="13.5" customHeight="1" x14ac:dyDescent="0.3">
      <c r="A28" s="52" t="s">
        <v>49</v>
      </c>
      <c r="B28" s="39">
        <v>1992988325.4399998</v>
      </c>
      <c r="C28" s="40">
        <v>1636190237.49</v>
      </c>
      <c r="D28" s="40">
        <v>59544559.390000001</v>
      </c>
      <c r="E28" s="40">
        <v>672941171.53999984</v>
      </c>
      <c r="F28" s="40">
        <v>1120202720.6999996</v>
      </c>
      <c r="G28" s="43">
        <v>0</v>
      </c>
      <c r="H28" s="115">
        <v>-40635684.734848708</v>
      </c>
      <c r="I28" s="40">
        <v>20928441.255282145</v>
      </c>
      <c r="J28" s="238">
        <v>1141131161.9552817</v>
      </c>
      <c r="K28" s="39">
        <v>1128697067.6644809</v>
      </c>
      <c r="L28" s="39">
        <v>7933466247.3509827</v>
      </c>
      <c r="M28" s="39">
        <v>8097129053.8930702</v>
      </c>
      <c r="N28" s="239">
        <f t="shared" si="0"/>
        <v>0.14383765259432599</v>
      </c>
      <c r="O28" s="120">
        <f t="shared" si="0"/>
        <v>0.13939472375357628</v>
      </c>
      <c r="P28" s="240"/>
      <c r="Q28" s="240"/>
      <c r="R28" s="240"/>
      <c r="S28" s="240"/>
      <c r="T28" s="240"/>
      <c r="U28" s="240"/>
      <c r="V28" s="240"/>
      <c r="W28" s="240"/>
      <c r="X28" s="240"/>
      <c r="Y28" s="240"/>
      <c r="Z28" s="240"/>
      <c r="AA28" s="240"/>
      <c r="AG28" s="151"/>
      <c r="AH28" s="45"/>
      <c r="AI28" s="45"/>
    </row>
    <row r="29" spans="1:35" ht="13.5" customHeight="1" x14ac:dyDescent="0.3">
      <c r="A29" s="52" t="s">
        <v>50</v>
      </c>
      <c r="B29" s="39">
        <v>1979859269.5</v>
      </c>
      <c r="C29" s="40">
        <v>1557212218.54</v>
      </c>
      <c r="D29" s="40">
        <v>72935684.86999999</v>
      </c>
      <c r="E29" s="40">
        <v>597441287.75999999</v>
      </c>
      <c r="F29" s="40">
        <v>1122596970.7400002</v>
      </c>
      <c r="G29" s="43">
        <v>0</v>
      </c>
      <c r="H29" s="115">
        <v>-40722536.862596691</v>
      </c>
      <c r="I29" s="40">
        <v>20973172.374379322</v>
      </c>
      <c r="J29" s="238">
        <v>1143570143.1143796</v>
      </c>
      <c r="K29" s="39">
        <v>1136858485.1012311</v>
      </c>
      <c r="L29" s="39">
        <v>8068511969.5051403</v>
      </c>
      <c r="M29" s="39">
        <v>8065827924.5784826</v>
      </c>
      <c r="N29" s="239">
        <f t="shared" si="0"/>
        <v>0.1417324715432649</v>
      </c>
      <c r="O29" s="120">
        <f t="shared" si="0"/>
        <v>0.14094752525490345</v>
      </c>
      <c r="P29" s="240"/>
      <c r="Q29" s="240"/>
      <c r="R29" s="240"/>
      <c r="S29" s="240"/>
      <c r="T29" s="240"/>
      <c r="U29" s="240"/>
      <c r="V29" s="240"/>
      <c r="W29" s="240"/>
      <c r="X29" s="240"/>
      <c r="Y29" s="240"/>
      <c r="Z29" s="240"/>
      <c r="AA29" s="240"/>
      <c r="AG29" s="151"/>
      <c r="AH29" s="45"/>
      <c r="AI29" s="45"/>
    </row>
    <row r="30" spans="1:35" ht="13.5" customHeight="1" x14ac:dyDescent="0.3">
      <c r="A30" s="123" t="s">
        <v>51</v>
      </c>
      <c r="B30" s="47">
        <v>2333266568.0900002</v>
      </c>
      <c r="C30" s="48">
        <v>1909135880.72</v>
      </c>
      <c r="D30" s="48">
        <v>86418453.489999995</v>
      </c>
      <c r="E30" s="48">
        <v>725133939.82999992</v>
      </c>
      <c r="F30" s="48">
        <v>1281623462.1900001</v>
      </c>
      <c r="G30" s="50">
        <v>170085030</v>
      </c>
      <c r="H30" s="124">
        <v>-46491269.835333258</v>
      </c>
      <c r="I30" s="48">
        <v>23944220.848770827</v>
      </c>
      <c r="J30" s="242">
        <v>1135491108.5987709</v>
      </c>
      <c r="K30" s="47">
        <v>1132162526.3863711</v>
      </c>
      <c r="L30" s="47">
        <v>8809055508.7376957</v>
      </c>
      <c r="M30" s="125">
        <v>8191038581.3497868</v>
      </c>
      <c r="N30" s="243">
        <f t="shared" si="0"/>
        <v>0.1289004374501305</v>
      </c>
      <c r="O30" s="128">
        <f t="shared" si="0"/>
        <v>0.13821965494878721</v>
      </c>
      <c r="P30" s="240"/>
      <c r="Q30" s="240"/>
      <c r="R30" s="240"/>
      <c r="S30" s="240"/>
      <c r="T30" s="240"/>
      <c r="U30" s="240"/>
      <c r="V30" s="240"/>
      <c r="W30" s="240"/>
      <c r="X30" s="240"/>
      <c r="Y30" s="240"/>
      <c r="Z30" s="240"/>
      <c r="AA30" s="240"/>
      <c r="AG30" s="151"/>
      <c r="AH30" s="45"/>
      <c r="AI30" s="45"/>
    </row>
    <row r="31" spans="1:35" ht="13.5" customHeight="1" x14ac:dyDescent="0.3">
      <c r="A31" s="52" t="s">
        <v>52</v>
      </c>
      <c r="B31" s="39">
        <v>1891710905.6199999</v>
      </c>
      <c r="C31" s="40">
        <v>1498251676.02</v>
      </c>
      <c r="D31" s="40">
        <v>90557727.030000001</v>
      </c>
      <c r="E31" s="40">
        <v>626561203.83000004</v>
      </c>
      <c r="F31" s="40">
        <v>1129197866.4399998</v>
      </c>
      <c r="G31" s="43">
        <v>0</v>
      </c>
      <c r="H31" s="115">
        <v>-40961986.304805852</v>
      </c>
      <c r="I31" s="62">
        <v>24639382.276737034</v>
      </c>
      <c r="J31" s="238">
        <v>1153977950.3167367</v>
      </c>
      <c r="K31" s="39">
        <v>1165984491.2408347</v>
      </c>
      <c r="L31" s="39">
        <v>7902641883.6250772</v>
      </c>
      <c r="M31" s="39">
        <v>8371117906.490942</v>
      </c>
      <c r="N31" s="239">
        <f t="shared" si="0"/>
        <v>0.14602432544841412</v>
      </c>
      <c r="O31" s="120">
        <f t="shared" si="0"/>
        <v>0.13928659281417283</v>
      </c>
      <c r="P31" s="240"/>
      <c r="Q31" s="240"/>
      <c r="R31" s="240"/>
      <c r="S31" s="240"/>
      <c r="T31" s="240"/>
      <c r="U31" s="240"/>
      <c r="V31" s="240"/>
      <c r="W31" s="240"/>
      <c r="X31" s="240"/>
      <c r="Y31" s="240"/>
      <c r="Z31" s="240"/>
      <c r="AA31" s="240"/>
      <c r="AG31" s="151"/>
      <c r="AH31" s="45"/>
      <c r="AI31" s="45"/>
    </row>
    <row r="32" spans="1:35" ht="13.5" customHeight="1" x14ac:dyDescent="0.3">
      <c r="A32" s="52" t="s">
        <v>53</v>
      </c>
      <c r="B32" s="39">
        <v>1939256979.6299999</v>
      </c>
      <c r="C32" s="40">
        <v>1579183482.6000001</v>
      </c>
      <c r="D32" s="40">
        <v>59595412.710000001</v>
      </c>
      <c r="E32" s="40">
        <v>652861234.68000019</v>
      </c>
      <c r="F32" s="40">
        <v>1094287435.78</v>
      </c>
      <c r="G32" s="43">
        <v>0</v>
      </c>
      <c r="H32" s="115">
        <v>-39695600.115910433</v>
      </c>
      <c r="I32" s="40">
        <v>23877627.873862449</v>
      </c>
      <c r="J32" s="238">
        <v>1118279586.8438625</v>
      </c>
      <c r="K32" s="39">
        <v>1107530765.5324147</v>
      </c>
      <c r="L32" s="39">
        <v>8057013686.2827826</v>
      </c>
      <c r="M32" s="39">
        <v>8230321882.9654608</v>
      </c>
      <c r="N32" s="239">
        <f t="shared" si="0"/>
        <v>0.13879579089554664</v>
      </c>
      <c r="O32" s="120">
        <f t="shared" si="0"/>
        <v>0.13456712644795871</v>
      </c>
      <c r="P32" s="240"/>
      <c r="Q32" s="240"/>
      <c r="R32" s="240"/>
      <c r="S32" s="240"/>
      <c r="T32" s="240"/>
      <c r="U32" s="240"/>
      <c r="V32" s="240"/>
      <c r="W32" s="240"/>
      <c r="X32" s="240"/>
      <c r="Y32" s="240"/>
      <c r="Z32" s="240"/>
      <c r="AA32" s="240"/>
      <c r="AG32" s="151"/>
      <c r="AH32" s="45"/>
      <c r="AI32" s="45"/>
    </row>
    <row r="33" spans="1:35" ht="13.5" customHeight="1" x14ac:dyDescent="0.3">
      <c r="A33" s="52" t="s">
        <v>54</v>
      </c>
      <c r="B33" s="39">
        <v>1911084084.97</v>
      </c>
      <c r="C33" s="40">
        <v>1542682259.3599999</v>
      </c>
      <c r="D33" s="40">
        <v>65938004.609999999</v>
      </c>
      <c r="E33" s="40">
        <v>660287923.00000024</v>
      </c>
      <c r="F33" s="40">
        <v>1122036202.8800001</v>
      </c>
      <c r="G33" s="43">
        <v>42817106</v>
      </c>
      <c r="H33" s="115">
        <v>-40702194.842757493</v>
      </c>
      <c r="I33" s="40">
        <v>24483112.971386213</v>
      </c>
      <c r="J33" s="238">
        <v>1103721658.3513863</v>
      </c>
      <c r="K33" s="39">
        <v>1104131170.7367647</v>
      </c>
      <c r="L33" s="39">
        <v>8374849497.4550638</v>
      </c>
      <c r="M33" s="39">
        <v>8343299932.6400986</v>
      </c>
      <c r="N33" s="239">
        <f t="shared" si="0"/>
        <v>0.13179002902521217</v>
      </c>
      <c r="O33" s="120">
        <f t="shared" si="0"/>
        <v>0.13233746594884557</v>
      </c>
      <c r="P33" s="240"/>
      <c r="Q33" s="240"/>
      <c r="R33" s="240"/>
      <c r="S33" s="240"/>
      <c r="T33" s="240"/>
      <c r="U33" s="240"/>
      <c r="V33" s="240"/>
      <c r="W33" s="240"/>
      <c r="X33" s="240"/>
      <c r="Y33" s="240"/>
      <c r="Z33" s="240"/>
      <c r="AA33" s="240"/>
      <c r="AG33" s="151"/>
      <c r="AH33" s="45"/>
      <c r="AI33" s="45"/>
    </row>
    <row r="34" spans="1:35" ht="13.5" customHeight="1" x14ac:dyDescent="0.3">
      <c r="A34" s="123" t="s">
        <v>55</v>
      </c>
      <c r="B34" s="47">
        <v>2009602658.5699999</v>
      </c>
      <c r="C34" s="48">
        <v>1755485393.8300002</v>
      </c>
      <c r="D34" s="48">
        <v>64448740.129999995</v>
      </c>
      <c r="E34" s="48">
        <v>755636153.2699995</v>
      </c>
      <c r="F34" s="48">
        <v>1103374243.4599991</v>
      </c>
      <c r="G34" s="50">
        <v>0</v>
      </c>
      <c r="H34" s="124">
        <v>-40025226.749828897</v>
      </c>
      <c r="I34" s="48">
        <v>24075904.309513673</v>
      </c>
      <c r="J34" s="242">
        <v>1127477185.2395127</v>
      </c>
      <c r="K34" s="47">
        <v>1125809953.2414846</v>
      </c>
      <c r="L34" s="47">
        <v>8990460672.7207375</v>
      </c>
      <c r="M34" s="125">
        <v>8380226017.9871607</v>
      </c>
      <c r="N34" s="243">
        <f t="shared" si="0"/>
        <v>0.12540816608658942</v>
      </c>
      <c r="O34" s="128">
        <f t="shared" si="0"/>
        <v>0.13434123982158325</v>
      </c>
      <c r="P34" s="240"/>
      <c r="Q34" s="240"/>
      <c r="R34" s="240"/>
      <c r="S34" s="240"/>
      <c r="T34" s="240"/>
      <c r="U34" s="240"/>
      <c r="V34" s="240"/>
      <c r="W34" s="240"/>
      <c r="X34" s="240"/>
      <c r="Y34" s="240"/>
      <c r="Z34" s="240"/>
      <c r="AA34" s="240"/>
      <c r="AG34" s="151"/>
      <c r="AH34" s="45"/>
      <c r="AI34" s="45"/>
    </row>
    <row r="35" spans="1:35" ht="13.5" customHeight="1" x14ac:dyDescent="0.3">
      <c r="A35" s="52" t="s">
        <v>56</v>
      </c>
      <c r="B35" s="39">
        <v>1755007962.3800001</v>
      </c>
      <c r="C35" s="40">
        <v>1367848008.8</v>
      </c>
      <c r="D35" s="40">
        <v>86690055.99000001</v>
      </c>
      <c r="E35" s="40">
        <v>596403634.04999995</v>
      </c>
      <c r="F35" s="40">
        <v>1085957813.3600004</v>
      </c>
      <c r="G35" s="43">
        <v>0</v>
      </c>
      <c r="H35" s="115">
        <v>-39393440.601061262</v>
      </c>
      <c r="I35" s="62">
        <v>21657683.246051446</v>
      </c>
      <c r="J35" s="238">
        <v>1107679281.276052</v>
      </c>
      <c r="K35" s="39">
        <v>1127380933.7172387</v>
      </c>
      <c r="L35" s="39">
        <v>7718633741.4031401</v>
      </c>
      <c r="M35" s="39">
        <v>8188531012.3642015</v>
      </c>
      <c r="N35" s="239">
        <f t="shared" si="0"/>
        <v>0.1435071695829282</v>
      </c>
      <c r="O35" s="120">
        <f t="shared" si="0"/>
        <v>0.13767804408568027</v>
      </c>
      <c r="P35" s="240"/>
      <c r="Q35" s="240"/>
      <c r="R35" s="240"/>
      <c r="S35" s="240"/>
      <c r="T35" s="240"/>
      <c r="U35" s="240"/>
      <c r="V35" s="240"/>
      <c r="W35" s="240"/>
      <c r="X35" s="240"/>
      <c r="Y35" s="240"/>
      <c r="Z35" s="240"/>
      <c r="AA35" s="240"/>
      <c r="AG35" s="151"/>
      <c r="AH35" s="45"/>
      <c r="AI35" s="45"/>
    </row>
    <row r="36" spans="1:35" ht="13.5" customHeight="1" x14ac:dyDescent="0.3">
      <c r="A36" s="52" t="s">
        <v>57</v>
      </c>
      <c r="B36" s="39">
        <v>1926726848.5799997</v>
      </c>
      <c r="C36" s="40">
        <v>1510994612.51</v>
      </c>
      <c r="D36" s="40">
        <v>50527854.709999993</v>
      </c>
      <c r="E36" s="40">
        <v>710976941.37000012</v>
      </c>
      <c r="F36" s="40">
        <v>1194671684.4799998</v>
      </c>
      <c r="G36" s="43">
        <v>0</v>
      </c>
      <c r="H36" s="115">
        <v>-43337068.402979776</v>
      </c>
      <c r="I36" s="40">
        <v>23825806.681605645</v>
      </c>
      <c r="J36" s="238">
        <v>1218584183.8716054</v>
      </c>
      <c r="K36" s="39">
        <v>1201952054.2399487</v>
      </c>
      <c r="L36" s="39">
        <v>8055279463.8084116</v>
      </c>
      <c r="M36" s="39">
        <v>8226208059.893199</v>
      </c>
      <c r="N36" s="239">
        <f t="shared" si="0"/>
        <v>0.15127770418724587</v>
      </c>
      <c r="O36" s="120">
        <f t="shared" si="0"/>
        <v>0.14611252784865178</v>
      </c>
      <c r="P36" s="240"/>
      <c r="Q36" s="240"/>
      <c r="R36" s="240"/>
      <c r="S36" s="240"/>
      <c r="T36" s="240"/>
      <c r="U36" s="240"/>
      <c r="V36" s="240"/>
      <c r="W36" s="240"/>
      <c r="X36" s="240"/>
      <c r="Y36" s="240"/>
      <c r="Z36" s="240"/>
      <c r="AA36" s="240"/>
      <c r="AG36" s="151"/>
      <c r="AH36" s="45"/>
      <c r="AI36" s="45"/>
    </row>
    <row r="37" spans="1:35" ht="13.5" customHeight="1" x14ac:dyDescent="0.3">
      <c r="A37" s="52" t="s">
        <v>58</v>
      </c>
      <c r="B37" s="39">
        <v>1905055788.75</v>
      </c>
      <c r="C37" s="40">
        <v>1422774491.77</v>
      </c>
      <c r="D37" s="40">
        <v>64489153.719999999</v>
      </c>
      <c r="E37" s="40">
        <v>628737155.47000003</v>
      </c>
      <c r="F37" s="40">
        <v>1197013042.8300004</v>
      </c>
      <c r="G37" s="43">
        <v>0</v>
      </c>
      <c r="H37" s="115">
        <v>-43422001.869042479</v>
      </c>
      <c r="I37" s="40">
        <v>23872501.310886789</v>
      </c>
      <c r="J37" s="238">
        <v>1220955317.9408872</v>
      </c>
      <c r="K37" s="39">
        <v>1221935804.5086987</v>
      </c>
      <c r="L37" s="39">
        <v>8436460529.8683367</v>
      </c>
      <c r="M37" s="39">
        <v>8384506434.8062668</v>
      </c>
      <c r="N37" s="239">
        <f t="shared" si="0"/>
        <v>0.14472364490039782</v>
      </c>
      <c r="O37" s="120">
        <f t="shared" si="0"/>
        <v>0.14573735663629828</v>
      </c>
      <c r="P37" s="240"/>
      <c r="Q37" s="240"/>
      <c r="R37" s="240"/>
      <c r="S37" s="240"/>
      <c r="T37" s="240"/>
      <c r="U37" s="240"/>
      <c r="V37" s="240"/>
      <c r="W37" s="240"/>
      <c r="X37" s="240"/>
      <c r="Y37" s="240"/>
      <c r="Z37" s="240"/>
      <c r="AA37" s="240"/>
      <c r="AG37" s="151"/>
      <c r="AH37" s="45"/>
      <c r="AI37" s="45"/>
    </row>
    <row r="38" spans="1:35" ht="13.5" customHeight="1" x14ac:dyDescent="0.3">
      <c r="A38" s="123" t="s">
        <v>59</v>
      </c>
      <c r="B38" s="47">
        <v>2261050142.3399997</v>
      </c>
      <c r="C38" s="48">
        <v>1893746973.8499999</v>
      </c>
      <c r="D38" s="48">
        <v>63605131.470000006</v>
      </c>
      <c r="E38" s="48">
        <v>736654887.85000002</v>
      </c>
      <c r="F38" s="48">
        <v>1178422144.0599997</v>
      </c>
      <c r="G38" s="50">
        <v>0</v>
      </c>
      <c r="H38" s="124">
        <v>-42747611.522192441</v>
      </c>
      <c r="I38" s="48">
        <v>23501735.714040712</v>
      </c>
      <c r="J38" s="242">
        <v>1202004762.0340405</v>
      </c>
      <c r="K38" s="47">
        <v>1197954752.6566987</v>
      </c>
      <c r="L38" s="47">
        <v>8940272712.285635</v>
      </c>
      <c r="M38" s="125">
        <v>8351400940.3018532</v>
      </c>
      <c r="N38" s="243">
        <f t="shared" si="0"/>
        <v>0.13444833292190933</v>
      </c>
      <c r="O38" s="128">
        <f t="shared" si="0"/>
        <v>0.14344356847671594</v>
      </c>
      <c r="P38" s="240"/>
      <c r="Q38" s="240"/>
      <c r="R38" s="240"/>
      <c r="S38" s="240"/>
      <c r="T38" s="240"/>
      <c r="U38" s="240"/>
      <c r="V38" s="240"/>
      <c r="W38" s="240"/>
      <c r="X38" s="240"/>
      <c r="Y38" s="240"/>
      <c r="Z38" s="240"/>
      <c r="AA38" s="240"/>
      <c r="AG38" s="151"/>
      <c r="AH38" s="45"/>
      <c r="AI38" s="45"/>
    </row>
    <row r="39" spans="1:35" ht="13.5" customHeight="1" x14ac:dyDescent="0.3">
      <c r="A39" s="52" t="s">
        <v>60</v>
      </c>
      <c r="B39" s="39">
        <v>1882744832.1400001</v>
      </c>
      <c r="C39" s="40">
        <v>1360845173.4200001</v>
      </c>
      <c r="D39" s="40">
        <v>88654033.140000001</v>
      </c>
      <c r="E39" s="40">
        <v>628812448.89999998</v>
      </c>
      <c r="F39" s="40">
        <v>1241169374.02</v>
      </c>
      <c r="G39" s="43">
        <v>0</v>
      </c>
      <c r="H39" s="115">
        <v>-45023785.832005121</v>
      </c>
      <c r="I39" s="62">
        <v>22629006.661930617</v>
      </c>
      <c r="J39" s="238">
        <v>1263879063.4319305</v>
      </c>
      <c r="K39" s="39">
        <v>1291275724.4382153</v>
      </c>
      <c r="L39" s="39">
        <v>8073722833.5432014</v>
      </c>
      <c r="M39" s="39">
        <v>8542564415.8977642</v>
      </c>
      <c r="N39" s="239">
        <f t="shared" si="0"/>
        <v>0.15654229027791255</v>
      </c>
      <c r="O39" s="120">
        <f t="shared" si="0"/>
        <v>0.15115785630309597</v>
      </c>
      <c r="P39" s="240"/>
      <c r="Q39" s="240"/>
      <c r="R39" s="240"/>
      <c r="S39" s="240"/>
      <c r="T39" s="240"/>
      <c r="U39" s="240"/>
      <c r="V39" s="240"/>
      <c r="W39" s="240"/>
      <c r="X39" s="240"/>
      <c r="Y39" s="240"/>
      <c r="Z39" s="240"/>
      <c r="AA39" s="240"/>
      <c r="AG39" s="151"/>
      <c r="AH39" s="45"/>
      <c r="AI39" s="45"/>
    </row>
    <row r="40" spans="1:35" ht="13.5" customHeight="1" x14ac:dyDescent="0.3">
      <c r="A40" s="52" t="s">
        <v>61</v>
      </c>
      <c r="B40" s="39">
        <v>1992310078.3299999</v>
      </c>
      <c r="C40" s="40">
        <v>1414498744.8700001</v>
      </c>
      <c r="D40" s="40">
        <v>51611152.149999999</v>
      </c>
      <c r="E40" s="40">
        <v>641656462.79999995</v>
      </c>
      <c r="F40" s="40">
        <v>1275664580.53</v>
      </c>
      <c r="G40" s="43">
        <v>0</v>
      </c>
      <c r="H40" s="115">
        <v>-46275109.64215257</v>
      </c>
      <c r="I40" s="40">
        <v>23257923.451418594</v>
      </c>
      <c r="J40" s="238">
        <v>1299026721.6114187</v>
      </c>
      <c r="K40" s="39">
        <v>1290611124.0756254</v>
      </c>
      <c r="L40" s="39">
        <v>8492644131.5295582</v>
      </c>
      <c r="M40" s="39">
        <v>8650469988.8665142</v>
      </c>
      <c r="N40" s="239">
        <f t="shared" si="0"/>
        <v>0.15295904331946369</v>
      </c>
      <c r="O40" s="120">
        <f t="shared" si="0"/>
        <v>0.14919549177520891</v>
      </c>
      <c r="P40" s="240"/>
      <c r="Q40" s="240"/>
      <c r="R40" s="240"/>
      <c r="S40" s="240"/>
      <c r="T40" s="240"/>
      <c r="U40" s="240"/>
      <c r="V40" s="240"/>
      <c r="W40" s="240"/>
      <c r="X40" s="240"/>
      <c r="Y40" s="240"/>
      <c r="Z40" s="240"/>
      <c r="AA40" s="240"/>
      <c r="AG40" s="151"/>
      <c r="AH40" s="45"/>
      <c r="AI40" s="45"/>
    </row>
    <row r="41" spans="1:35" ht="13.5" customHeight="1" x14ac:dyDescent="0.3">
      <c r="A41" s="52" t="s">
        <v>62</v>
      </c>
      <c r="B41" s="39">
        <v>1948893673.6200001</v>
      </c>
      <c r="C41" s="40">
        <v>1343704539.25</v>
      </c>
      <c r="D41" s="40">
        <v>48881880.840000004</v>
      </c>
      <c r="E41" s="40">
        <v>611319001.21000004</v>
      </c>
      <c r="F41" s="40">
        <v>1267272515.6199999</v>
      </c>
      <c r="G41" s="43">
        <v>0</v>
      </c>
      <c r="H41" s="115">
        <v>-45970685.007525682</v>
      </c>
      <c r="I41" s="40">
        <v>23104919.279118832</v>
      </c>
      <c r="J41" s="238">
        <v>1290469530.7091186</v>
      </c>
      <c r="K41" s="39">
        <v>1298958627.0732853</v>
      </c>
      <c r="L41" s="39">
        <v>8831371695.2359333</v>
      </c>
      <c r="M41" s="39">
        <v>8758469492.380909</v>
      </c>
      <c r="N41" s="239">
        <f t="shared" si="0"/>
        <v>0.1461233402060588</v>
      </c>
      <c r="O41" s="120">
        <f t="shared" si="0"/>
        <v>0.14830886014996844</v>
      </c>
      <c r="P41" s="240"/>
      <c r="Q41" s="240"/>
      <c r="R41" s="240"/>
      <c r="S41" s="240"/>
      <c r="T41" s="240"/>
      <c r="U41" s="240"/>
      <c r="V41" s="240"/>
      <c r="W41" s="240"/>
      <c r="X41" s="240"/>
      <c r="Y41" s="240"/>
      <c r="Z41" s="240"/>
      <c r="AA41" s="240"/>
      <c r="AG41" s="151"/>
      <c r="AH41" s="45"/>
      <c r="AI41" s="45"/>
    </row>
    <row r="42" spans="1:35" ht="13.5" customHeight="1" x14ac:dyDescent="0.3">
      <c r="A42" s="123" t="s">
        <v>63</v>
      </c>
      <c r="B42" s="47">
        <v>2242028956.6199999</v>
      </c>
      <c r="C42" s="48">
        <v>1667133441.8700001</v>
      </c>
      <c r="D42" s="48">
        <v>57181352.25</v>
      </c>
      <c r="E42" s="48">
        <v>734862914.07999992</v>
      </c>
      <c r="F42" s="48">
        <v>1345157697.1799998</v>
      </c>
      <c r="G42" s="50">
        <v>0</v>
      </c>
      <c r="H42" s="124">
        <v>-48795992.985184304</v>
      </c>
      <c r="I42" s="48">
        <v>24524922.325663961</v>
      </c>
      <c r="J42" s="242">
        <v>1369806723.8256638</v>
      </c>
      <c r="K42" s="47">
        <v>1342336563.9910054</v>
      </c>
      <c r="L42" s="47">
        <v>8407234831.4673319</v>
      </c>
      <c r="M42" s="125">
        <v>7853469594.6308393</v>
      </c>
      <c r="N42" s="243">
        <f t="shared" si="0"/>
        <v>0.16293189750078488</v>
      </c>
      <c r="O42" s="128">
        <f t="shared" si="0"/>
        <v>0.17092274284842424</v>
      </c>
      <c r="P42" s="240"/>
      <c r="Q42" s="240"/>
      <c r="R42" s="240"/>
      <c r="S42" s="240"/>
      <c r="T42" s="240"/>
      <c r="U42" s="240"/>
      <c r="V42" s="240"/>
      <c r="W42" s="240"/>
      <c r="X42" s="240"/>
      <c r="Y42" s="240"/>
      <c r="Z42" s="240"/>
      <c r="AA42" s="240"/>
      <c r="AG42" s="151"/>
      <c r="AH42" s="45"/>
      <c r="AI42" s="45"/>
    </row>
    <row r="43" spans="1:35" ht="13.5" customHeight="1" x14ac:dyDescent="0.3">
      <c r="A43" s="52" t="s">
        <v>64</v>
      </c>
      <c r="B43" s="39">
        <v>1993022403.2699997</v>
      </c>
      <c r="C43" s="40">
        <v>1354036373.0799999</v>
      </c>
      <c r="D43" s="40">
        <v>79430772.900000006</v>
      </c>
      <c r="E43" s="40">
        <v>582175411.46000004</v>
      </c>
      <c r="F43" s="40">
        <v>1296460048.4199998</v>
      </c>
      <c r="G43" s="43">
        <v>0</v>
      </c>
      <c r="H43" s="115">
        <v>-47029471.385323182</v>
      </c>
      <c r="I43" s="40">
        <v>22418183.33074579</v>
      </c>
      <c r="J43" s="238">
        <v>1319038982.2007456</v>
      </c>
      <c r="K43" s="39">
        <v>1363038668.0244782</v>
      </c>
      <c r="L43" s="39">
        <v>8125357258.0763674</v>
      </c>
      <c r="M43" s="39">
        <v>8624369190.9764118</v>
      </c>
      <c r="N43" s="239">
        <f t="shared" si="0"/>
        <v>0.16233612139203596</v>
      </c>
      <c r="O43" s="120">
        <f t="shared" si="0"/>
        <v>0.15804502773960691</v>
      </c>
      <c r="P43" s="240"/>
      <c r="Q43" s="240"/>
      <c r="R43" s="240"/>
      <c r="S43" s="240"/>
      <c r="T43" s="240"/>
      <c r="U43" s="240"/>
      <c r="V43" s="240"/>
      <c r="W43" s="240"/>
      <c r="X43" s="240"/>
      <c r="Y43" s="240"/>
      <c r="Z43" s="240"/>
      <c r="AA43" s="240"/>
      <c r="AG43" s="151"/>
      <c r="AH43" s="45"/>
      <c r="AI43" s="45"/>
    </row>
    <row r="44" spans="1:35" ht="13.5" customHeight="1" x14ac:dyDescent="0.3">
      <c r="A44" s="52" t="s">
        <v>65</v>
      </c>
      <c r="B44" s="39">
        <v>2184619159</v>
      </c>
      <c r="C44" s="40">
        <v>1558328775.77</v>
      </c>
      <c r="D44" s="40">
        <v>85488009.859999999</v>
      </c>
      <c r="E44" s="40">
        <v>637372579.39999998</v>
      </c>
      <c r="F44" s="40">
        <v>1344552157.7500002</v>
      </c>
      <c r="G44" s="43">
        <v>0</v>
      </c>
      <c r="H44" s="115">
        <v>-48774026.863412529</v>
      </c>
      <c r="I44" s="40">
        <v>23249784.524346899</v>
      </c>
      <c r="J44" s="238">
        <v>1370202122.5243471</v>
      </c>
      <c r="K44" s="39">
        <v>1371061806.1110282</v>
      </c>
      <c r="L44" s="39">
        <v>8647194693.9907455</v>
      </c>
      <c r="M44" s="39">
        <v>8841428915.2620544</v>
      </c>
      <c r="N44" s="239">
        <f t="shared" si="0"/>
        <v>0.15845625905434407</v>
      </c>
      <c r="O44" s="120">
        <f t="shared" si="0"/>
        <v>0.15507242316276551</v>
      </c>
      <c r="P44" s="240"/>
      <c r="Q44" s="240"/>
      <c r="R44" s="240"/>
      <c r="S44" s="240"/>
      <c r="T44" s="240"/>
      <c r="U44" s="240"/>
      <c r="V44" s="240"/>
      <c r="W44" s="240"/>
      <c r="X44" s="240"/>
      <c r="Y44" s="240"/>
      <c r="Z44" s="240"/>
      <c r="AA44" s="240"/>
      <c r="AG44" s="151"/>
      <c r="AH44" s="45"/>
      <c r="AI44" s="45"/>
    </row>
    <row r="45" spans="1:35" ht="13.5" customHeight="1" x14ac:dyDescent="0.3">
      <c r="A45" s="52" t="s">
        <v>66</v>
      </c>
      <c r="B45" s="39">
        <v>2245895805.9000001</v>
      </c>
      <c r="C45" s="40">
        <v>1514431472.8199999</v>
      </c>
      <c r="D45" s="40">
        <v>59598018.709999993</v>
      </c>
      <c r="E45" s="40">
        <v>601060202.14999998</v>
      </c>
      <c r="F45" s="40">
        <v>1389028011.4300003</v>
      </c>
      <c r="G45" s="43">
        <v>0</v>
      </c>
      <c r="H45" s="115">
        <v>-50387401.59912499</v>
      </c>
      <c r="I45" s="40">
        <v>24018853.993787777</v>
      </c>
      <c r="J45" s="238">
        <v>1415357453.503788</v>
      </c>
      <c r="K45" s="39">
        <v>1426057755.6818981</v>
      </c>
      <c r="L45" s="39">
        <v>9089559225.7613831</v>
      </c>
      <c r="M45" s="39">
        <v>9062422605.2271919</v>
      </c>
      <c r="N45" s="239">
        <f t="shared" si="0"/>
        <v>0.15571244087308658</v>
      </c>
      <c r="O45" s="120">
        <f t="shared" si="0"/>
        <v>0.15735944104607857</v>
      </c>
      <c r="P45" s="240"/>
      <c r="Q45" s="240"/>
      <c r="R45" s="240"/>
      <c r="S45" s="240"/>
      <c r="T45" s="240"/>
      <c r="U45" s="240"/>
      <c r="V45" s="240"/>
      <c r="W45" s="240"/>
      <c r="X45" s="240"/>
      <c r="Y45" s="240"/>
      <c r="Z45" s="240"/>
      <c r="AA45" s="240"/>
      <c r="AG45" s="151"/>
      <c r="AH45" s="45"/>
      <c r="AI45" s="45"/>
    </row>
    <row r="46" spans="1:35" ht="14.25" customHeight="1" x14ac:dyDescent="0.3">
      <c r="A46" s="123" t="s">
        <v>67</v>
      </c>
      <c r="B46" s="39">
        <v>2491264067.7299995</v>
      </c>
      <c r="C46" s="40">
        <v>1797613459.7800002</v>
      </c>
      <c r="D46" s="40">
        <v>66508027.789999992</v>
      </c>
      <c r="E46" s="40">
        <v>742419319.26999998</v>
      </c>
      <c r="F46" s="40">
        <v>1493682379.5099995</v>
      </c>
      <c r="G46" s="43">
        <v>0</v>
      </c>
      <c r="H46" s="124">
        <v>-54183769.728606232</v>
      </c>
      <c r="I46" s="40">
        <v>25828520.873102758</v>
      </c>
      <c r="J46" s="238">
        <v>1522006855.3331022</v>
      </c>
      <c r="K46" s="47">
        <v>1466447183.7445781</v>
      </c>
      <c r="L46" s="47">
        <v>10355023422.616922</v>
      </c>
      <c r="M46" s="125">
        <v>9688913888.9797668</v>
      </c>
      <c r="N46" s="239">
        <f t="shared" ref="N46:O61" si="1">J46/L46</f>
        <v>0.14698246379711816</v>
      </c>
      <c r="O46" s="120">
        <f t="shared" si="1"/>
        <v>0.15135310320102283</v>
      </c>
      <c r="P46" s="240"/>
      <c r="Q46" s="240"/>
      <c r="R46" s="240"/>
      <c r="S46" s="240"/>
      <c r="T46" s="240"/>
      <c r="U46" s="240"/>
      <c r="V46" s="240"/>
      <c r="W46" s="240"/>
      <c r="X46" s="240"/>
      <c r="Y46" s="240"/>
      <c r="Z46" s="240"/>
      <c r="AA46" s="240"/>
      <c r="AG46" s="151"/>
      <c r="AH46" s="45"/>
      <c r="AI46" s="45"/>
    </row>
    <row r="47" spans="1:35" x14ac:dyDescent="0.3">
      <c r="A47" s="52" t="s">
        <v>68</v>
      </c>
      <c r="B47" s="61">
        <v>2006054773.3399997</v>
      </c>
      <c r="C47" s="62">
        <v>1338519240.7099998</v>
      </c>
      <c r="D47" s="62">
        <v>82511415.14200002</v>
      </c>
      <c r="E47" s="62">
        <v>572163939.48000002</v>
      </c>
      <c r="F47" s="62">
        <v>1313763726.3999996</v>
      </c>
      <c r="G47" s="62">
        <v>0</v>
      </c>
      <c r="H47" s="39">
        <v>-29285419.963753514</v>
      </c>
      <c r="I47" s="61">
        <v>43636462.234706394</v>
      </c>
      <c r="J47" s="244">
        <v>1360451477.8347061</v>
      </c>
      <c r="K47" s="39">
        <v>1418205688.3627906</v>
      </c>
      <c r="L47" s="39">
        <v>8505900869.8781242</v>
      </c>
      <c r="M47" s="39">
        <v>9000572953.9815731</v>
      </c>
      <c r="N47" s="245">
        <f t="shared" si="1"/>
        <v>0.15994208005085758</v>
      </c>
      <c r="O47" s="135">
        <f t="shared" si="1"/>
        <v>0.15756837877031157</v>
      </c>
      <c r="P47" s="240"/>
      <c r="Q47" s="240"/>
      <c r="R47" s="240"/>
      <c r="S47" s="240"/>
      <c r="T47" s="240"/>
      <c r="U47" s="240"/>
      <c r="V47" s="240"/>
      <c r="W47" s="240"/>
      <c r="X47" s="240"/>
      <c r="Y47" s="240"/>
      <c r="Z47" s="240"/>
      <c r="AA47" s="240"/>
      <c r="AG47" s="151"/>
      <c r="AH47" s="45"/>
      <c r="AI47" s="45"/>
    </row>
    <row r="48" spans="1:35" x14ac:dyDescent="0.3">
      <c r="A48" s="52" t="s">
        <v>69</v>
      </c>
      <c r="B48" s="39">
        <v>2202282152.7399998</v>
      </c>
      <c r="C48" s="40">
        <v>1441311633.75</v>
      </c>
      <c r="D48" s="40">
        <v>50117052.180999994</v>
      </c>
      <c r="E48" s="40">
        <v>604222890.63</v>
      </c>
      <c r="F48" s="40">
        <v>1413975380.9300001</v>
      </c>
      <c r="G48" s="40">
        <v>0</v>
      </c>
      <c r="H48" s="39">
        <v>-31519261.810046133</v>
      </c>
      <c r="I48" s="39">
        <v>46964977.089016214</v>
      </c>
      <c r="J48" s="238">
        <v>1463815967.0990162</v>
      </c>
      <c r="K48" s="39">
        <v>1461625312.8041208</v>
      </c>
      <c r="L48" s="39">
        <v>8802284027.2720394</v>
      </c>
      <c r="M48" s="39">
        <v>8985463562.8179569</v>
      </c>
      <c r="N48" s="239">
        <f t="shared" si="1"/>
        <v>0.16629956072352223</v>
      </c>
      <c r="O48" s="120">
        <f t="shared" si="1"/>
        <v>0.16266554336187594</v>
      </c>
      <c r="P48" s="240"/>
      <c r="Q48" s="240"/>
      <c r="R48" s="240"/>
      <c r="S48" s="240"/>
      <c r="T48" s="240"/>
      <c r="U48" s="240"/>
      <c r="V48" s="240"/>
      <c r="W48" s="240"/>
      <c r="X48" s="240"/>
      <c r="Y48" s="240"/>
      <c r="Z48" s="240"/>
      <c r="AA48" s="240"/>
      <c r="AG48" s="151"/>
      <c r="AH48" s="45"/>
      <c r="AI48" s="45"/>
    </row>
    <row r="49" spans="1:35" x14ac:dyDescent="0.3">
      <c r="A49" s="52" t="s">
        <v>70</v>
      </c>
      <c r="B49" s="39">
        <v>2103199814.0699999</v>
      </c>
      <c r="C49" s="40">
        <v>1353552773.5899999</v>
      </c>
      <c r="D49" s="40">
        <v>49543767.842999995</v>
      </c>
      <c r="E49" s="40">
        <v>595601778.19000006</v>
      </c>
      <c r="F49" s="40">
        <v>1394196711.1500001</v>
      </c>
      <c r="G49" s="40">
        <v>0</v>
      </c>
      <c r="H49" s="39">
        <v>-31078370.773711227</v>
      </c>
      <c r="I49" s="39">
        <v>46308031.582328565</v>
      </c>
      <c r="J49" s="238">
        <v>1443262858.6923287</v>
      </c>
      <c r="K49" s="39">
        <v>1455465987.0909207</v>
      </c>
      <c r="L49" s="39">
        <v>8924629295.8611927</v>
      </c>
      <c r="M49" s="39">
        <v>8904612120.8228626</v>
      </c>
      <c r="N49" s="239">
        <f t="shared" si="1"/>
        <v>0.16171684120948795</v>
      </c>
      <c r="O49" s="120">
        <f t="shared" si="1"/>
        <v>0.16345080137599785</v>
      </c>
      <c r="P49" s="240"/>
      <c r="Q49" s="240"/>
      <c r="R49" s="240"/>
      <c r="S49" s="240"/>
      <c r="T49" s="240"/>
      <c r="U49" s="240"/>
      <c r="V49" s="240"/>
      <c r="W49" s="240"/>
      <c r="X49" s="240"/>
      <c r="Y49" s="240"/>
      <c r="Z49" s="240"/>
      <c r="AA49" s="240"/>
      <c r="AG49" s="151"/>
      <c r="AH49" s="45"/>
      <c r="AI49" s="45"/>
    </row>
    <row r="50" spans="1:35" x14ac:dyDescent="0.3">
      <c r="A50" s="123" t="s">
        <v>71</v>
      </c>
      <c r="B50" s="47">
        <v>2371822465.6699996</v>
      </c>
      <c r="C50" s="48">
        <v>1650507203.3499999</v>
      </c>
      <c r="D50" s="48">
        <v>51239509.487999998</v>
      </c>
      <c r="E50" s="48">
        <v>731470614.56999993</v>
      </c>
      <c r="F50" s="48">
        <v>1496840954.99</v>
      </c>
      <c r="G50" s="123">
        <v>0</v>
      </c>
      <c r="H50" s="47">
        <v>-33366438.047385588</v>
      </c>
      <c r="I50" s="47">
        <v>49717344.520361707</v>
      </c>
      <c r="J50" s="242">
        <v>1549625355.2703617</v>
      </c>
      <c r="K50" s="47">
        <v>1481858670.6385808</v>
      </c>
      <c r="L50" s="47">
        <v>9677779483.9182167</v>
      </c>
      <c r="M50" s="125">
        <v>9019945039.3071861</v>
      </c>
      <c r="N50" s="243">
        <f t="shared" si="1"/>
        <v>0.16012199470399269</v>
      </c>
      <c r="O50" s="128">
        <f t="shared" si="1"/>
        <v>0.16428688469618447</v>
      </c>
      <c r="P50" s="240"/>
      <c r="Q50" s="240"/>
      <c r="R50" s="240"/>
      <c r="S50" s="240"/>
      <c r="T50" s="240"/>
      <c r="U50" s="240"/>
      <c r="V50" s="240"/>
      <c r="W50" s="240"/>
      <c r="X50" s="240"/>
      <c r="Y50" s="240"/>
      <c r="Z50" s="240"/>
      <c r="AA50" s="240"/>
      <c r="AG50" s="151"/>
      <c r="AH50" s="45"/>
      <c r="AI50" s="45"/>
    </row>
    <row r="51" spans="1:35" x14ac:dyDescent="0.3">
      <c r="A51" s="52" t="s">
        <v>72</v>
      </c>
      <c r="B51" s="61">
        <v>2187332777.6500001</v>
      </c>
      <c r="C51" s="62">
        <v>1498924397.3499999</v>
      </c>
      <c r="D51" s="62">
        <v>63258485.449999996</v>
      </c>
      <c r="E51" s="62">
        <v>660236618.89999998</v>
      </c>
      <c r="F51" s="62">
        <v>1416068700.2300003</v>
      </c>
      <c r="G51" s="133">
        <v>0</v>
      </c>
      <c r="H51" s="39">
        <v>-29332702.01662001</v>
      </c>
      <c r="I51" s="61">
        <v>44466506.250949629</v>
      </c>
      <c r="J51" s="244">
        <v>1464385675.9309499</v>
      </c>
      <c r="K51" s="39">
        <v>1532036764.5130866</v>
      </c>
      <c r="L51" s="39">
        <v>9046704999.7652855</v>
      </c>
      <c r="M51" s="39">
        <v>9528944573.56777</v>
      </c>
      <c r="N51" s="246">
        <f t="shared" si="1"/>
        <v>0.16186950673962985</v>
      </c>
      <c r="O51" s="139">
        <f t="shared" si="1"/>
        <v>0.16077717240194531</v>
      </c>
      <c r="P51" s="240"/>
      <c r="Q51" s="240"/>
      <c r="R51" s="240"/>
      <c r="S51" s="240"/>
      <c r="T51" s="240"/>
      <c r="U51" s="240"/>
      <c r="V51" s="240"/>
      <c r="W51" s="240"/>
      <c r="X51" s="240"/>
      <c r="Y51" s="240"/>
      <c r="Z51" s="240"/>
      <c r="AA51" s="240"/>
      <c r="AG51" s="151"/>
      <c r="AH51" s="45"/>
      <c r="AI51" s="45"/>
    </row>
    <row r="52" spans="1:35" x14ac:dyDescent="0.3">
      <c r="A52" s="52" t="s">
        <v>73</v>
      </c>
      <c r="B52" s="39">
        <v>2333103818.5299997</v>
      </c>
      <c r="C52" s="40">
        <v>1553625934.6499999</v>
      </c>
      <c r="D52" s="40">
        <v>38266875.850000001</v>
      </c>
      <c r="E52" s="40">
        <v>663139759.39999998</v>
      </c>
      <c r="F52" s="40">
        <v>1482969793.9799998</v>
      </c>
      <c r="G52" s="52">
        <v>0</v>
      </c>
      <c r="H52" s="39">
        <v>-30718503.317952324</v>
      </c>
      <c r="I52" s="39">
        <v>46567292.676739939</v>
      </c>
      <c r="J52" s="238">
        <v>1533617265.5967398</v>
      </c>
      <c r="K52" s="39">
        <v>1533632659.8835967</v>
      </c>
      <c r="L52" s="39">
        <v>9486972130.1889172</v>
      </c>
      <c r="M52" s="39">
        <v>9669581518.748106</v>
      </c>
      <c r="N52" s="247">
        <f t="shared" si="1"/>
        <v>0.16165508283897534</v>
      </c>
      <c r="O52" s="141">
        <f t="shared" si="1"/>
        <v>0.15860382963937739</v>
      </c>
      <c r="P52" s="240"/>
      <c r="Q52" s="240"/>
      <c r="R52" s="240"/>
      <c r="S52" s="240"/>
      <c r="T52" s="240"/>
      <c r="U52" s="240"/>
      <c r="V52" s="240"/>
      <c r="W52" s="240"/>
      <c r="X52" s="240"/>
      <c r="Y52" s="240"/>
      <c r="Z52" s="240"/>
      <c r="AA52" s="240"/>
      <c r="AG52" s="151"/>
      <c r="AH52" s="45"/>
      <c r="AI52" s="45"/>
    </row>
    <row r="53" spans="1:35" x14ac:dyDescent="0.3">
      <c r="A53" s="52" t="s">
        <v>74</v>
      </c>
      <c r="B53" s="39">
        <v>2248097278.23</v>
      </c>
      <c r="C53" s="40">
        <v>1432162230.6500001</v>
      </c>
      <c r="D53" s="40">
        <v>46765479.93</v>
      </c>
      <c r="E53" s="40">
        <v>640291898.67000008</v>
      </c>
      <c r="F53" s="40">
        <v>1506345596.9200001</v>
      </c>
      <c r="G53" s="52">
        <v>0</v>
      </c>
      <c r="H53" s="39">
        <v>-31202713.90881341</v>
      </c>
      <c r="I53" s="39">
        <v>47301325.063292705</v>
      </c>
      <c r="J53" s="238">
        <v>1556893850.7932928</v>
      </c>
      <c r="K53" s="39">
        <v>1569706166.8080866</v>
      </c>
      <c r="L53" s="39">
        <v>9710594740.1639252</v>
      </c>
      <c r="M53" s="39">
        <v>9683083315.3839054</v>
      </c>
      <c r="N53" s="247">
        <f t="shared" si="1"/>
        <v>0.16032940231290208</v>
      </c>
      <c r="O53" s="141">
        <f t="shared" si="1"/>
        <v>0.16210809260664225</v>
      </c>
      <c r="P53" s="240"/>
      <c r="Q53" s="240"/>
      <c r="R53" s="240"/>
      <c r="S53" s="240"/>
      <c r="T53" s="240"/>
      <c r="U53" s="240"/>
      <c r="V53" s="240"/>
      <c r="W53" s="240"/>
      <c r="X53" s="240"/>
      <c r="Y53" s="240"/>
      <c r="Z53" s="240"/>
      <c r="AA53" s="240"/>
      <c r="AG53" s="151"/>
      <c r="AH53" s="45"/>
      <c r="AI53" s="45"/>
    </row>
    <row r="54" spans="1:35" x14ac:dyDescent="0.3">
      <c r="A54" s="123" t="s">
        <v>75</v>
      </c>
      <c r="B54" s="47">
        <v>2617119521.7400002</v>
      </c>
      <c r="C54" s="48">
        <v>1726892889.77</v>
      </c>
      <c r="D54" s="48">
        <v>53763755.969999999</v>
      </c>
      <c r="E54" s="48">
        <v>714166466.82000005</v>
      </c>
      <c r="F54" s="48">
        <v>1641173885.3800006</v>
      </c>
      <c r="G54" s="123">
        <v>0</v>
      </c>
      <c r="H54" s="47">
        <v>-33995571.351510733</v>
      </c>
      <c r="I54" s="47">
        <v>51535118.897333153</v>
      </c>
      <c r="J54" s="242">
        <v>1696373821.8473337</v>
      </c>
      <c r="K54" s="47">
        <v>1615895022.9635468</v>
      </c>
      <c r="L54" s="47">
        <v>10160878301.191818</v>
      </c>
      <c r="M54" s="125">
        <v>9523540763.6101665</v>
      </c>
      <c r="N54" s="248">
        <f t="shared" si="1"/>
        <v>0.16695149489669195</v>
      </c>
      <c r="O54" s="144">
        <f t="shared" si="1"/>
        <v>0.16967376557445388</v>
      </c>
      <c r="P54" s="240"/>
      <c r="Q54" s="240"/>
      <c r="R54" s="240"/>
      <c r="S54" s="240"/>
      <c r="T54" s="240"/>
      <c r="U54" s="240"/>
      <c r="V54" s="240"/>
      <c r="W54" s="240"/>
      <c r="X54" s="240"/>
      <c r="Y54" s="240"/>
      <c r="Z54" s="240"/>
      <c r="AA54" s="240"/>
      <c r="AG54" s="151"/>
      <c r="AH54" s="45"/>
      <c r="AI54" s="45"/>
    </row>
    <row r="55" spans="1:35" x14ac:dyDescent="0.3">
      <c r="A55" s="52" t="s">
        <v>76</v>
      </c>
      <c r="B55" s="61">
        <v>2262025403.9200001</v>
      </c>
      <c r="C55" s="62">
        <v>1466042624.9699998</v>
      </c>
      <c r="D55" s="62">
        <v>73169726.939999998</v>
      </c>
      <c r="E55" s="62">
        <v>618516504.23000002</v>
      </c>
      <c r="F55" s="62">
        <v>1478228834.6700001</v>
      </c>
      <c r="G55" s="133">
        <v>0</v>
      </c>
      <c r="H55" s="39">
        <v>-28832830.934645206</v>
      </c>
      <c r="I55" s="61">
        <v>47874628.976013012</v>
      </c>
      <c r="J55" s="244">
        <v>1530694039.3560131</v>
      </c>
      <c r="K55" s="39">
        <v>1611505286.3135264</v>
      </c>
      <c r="L55" s="39">
        <v>9494209365.52038</v>
      </c>
      <c r="M55" s="39">
        <v>10001929883.886278</v>
      </c>
      <c r="N55" s="246">
        <f t="shared" si="1"/>
        <v>0.16122396088240418</v>
      </c>
      <c r="O55" s="139">
        <f t="shared" si="1"/>
        <v>0.16111943445132126</v>
      </c>
      <c r="P55" s="240"/>
      <c r="Q55" s="240"/>
      <c r="R55" s="240"/>
      <c r="S55" s="240"/>
      <c r="T55" s="240"/>
      <c r="U55" s="240"/>
      <c r="V55" s="240"/>
      <c r="W55" s="240"/>
      <c r="X55" s="240"/>
      <c r="Y55" s="240"/>
      <c r="Z55" s="240"/>
      <c r="AA55" s="240"/>
      <c r="AG55" s="151"/>
      <c r="AH55" s="45"/>
      <c r="AI55" s="45"/>
    </row>
    <row r="56" spans="1:35" x14ac:dyDescent="0.3">
      <c r="A56" s="52" t="s">
        <v>77</v>
      </c>
      <c r="B56" s="39">
        <v>2534743348.52</v>
      </c>
      <c r="C56" s="40">
        <v>1570320425.2100003</v>
      </c>
      <c r="D56" s="40">
        <v>43553916.329999998</v>
      </c>
      <c r="E56" s="40">
        <v>619282355.8900001</v>
      </c>
      <c r="F56" s="40">
        <v>1621973881.99</v>
      </c>
      <c r="G56" s="52">
        <v>0</v>
      </c>
      <c r="H56" s="39">
        <v>-31636575.896091152</v>
      </c>
      <c r="I56" s="39">
        <v>52530025.113729879</v>
      </c>
      <c r="J56" s="238">
        <v>1679030319.8937299</v>
      </c>
      <c r="K56" s="39">
        <v>1677621130.8588862</v>
      </c>
      <c r="L56" s="39">
        <v>9947480097.3238411</v>
      </c>
      <c r="M56" s="39">
        <v>10154964088.660727</v>
      </c>
      <c r="N56" s="247">
        <f t="shared" si="1"/>
        <v>0.16878951286823257</v>
      </c>
      <c r="O56" s="141">
        <f t="shared" si="1"/>
        <v>0.1652020741985841</v>
      </c>
      <c r="P56" s="240"/>
      <c r="Q56" s="240"/>
      <c r="R56" s="240"/>
      <c r="S56" s="240"/>
      <c r="T56" s="240"/>
      <c r="U56" s="240"/>
      <c r="V56" s="240"/>
      <c r="W56" s="240"/>
      <c r="X56" s="240"/>
      <c r="Y56" s="240"/>
      <c r="Z56" s="240"/>
      <c r="AA56" s="240"/>
      <c r="AG56" s="151"/>
      <c r="AH56" s="45"/>
      <c r="AI56" s="45"/>
    </row>
    <row r="57" spans="1:35" x14ac:dyDescent="0.3">
      <c r="A57" s="52" t="s">
        <v>78</v>
      </c>
      <c r="B57" s="39">
        <v>2447241517.1900001</v>
      </c>
      <c r="C57" s="40">
        <v>1546900208.4400001</v>
      </c>
      <c r="D57" s="40">
        <v>50012424.68</v>
      </c>
      <c r="E57" s="40">
        <v>660475857</v>
      </c>
      <c r="F57" s="40">
        <v>1605937080.8100004</v>
      </c>
      <c r="G57" s="52">
        <v>0</v>
      </c>
      <c r="H57" s="39">
        <v>-31323778.333013806</v>
      </c>
      <c r="I57" s="39">
        <v>52010649.568856306</v>
      </c>
      <c r="J57" s="238">
        <v>1662221982.4188566</v>
      </c>
      <c r="K57" s="39">
        <v>1669968331.4029963</v>
      </c>
      <c r="L57" s="39">
        <v>10307079595.49645</v>
      </c>
      <c r="M57" s="39">
        <v>10283552910.305363</v>
      </c>
      <c r="N57" s="247">
        <f t="shared" si="1"/>
        <v>0.16126992782176086</v>
      </c>
      <c r="O57" s="141">
        <f t="shared" si="1"/>
        <v>0.16239215628768597</v>
      </c>
      <c r="P57" s="240"/>
      <c r="Q57" s="240"/>
      <c r="R57" s="240"/>
      <c r="S57" s="240"/>
      <c r="T57" s="240"/>
      <c r="U57" s="240"/>
      <c r="V57" s="240"/>
      <c r="W57" s="240"/>
      <c r="X57" s="240"/>
      <c r="Y57" s="240"/>
      <c r="Z57" s="240"/>
      <c r="AA57" s="240"/>
      <c r="AG57" s="151"/>
      <c r="AH57" s="45"/>
      <c r="AI57" s="45"/>
    </row>
    <row r="58" spans="1:35" x14ac:dyDescent="0.3">
      <c r="A58" s="49" t="s">
        <v>79</v>
      </c>
      <c r="B58" s="39">
        <v>2798218850.3499999</v>
      </c>
      <c r="C58" s="40">
        <v>1898118301.1999998</v>
      </c>
      <c r="D58" s="40">
        <v>53498134.849999994</v>
      </c>
      <c r="E58" s="40">
        <v>774818178.25999999</v>
      </c>
      <c r="F58" s="40">
        <v>1715269496.1499994</v>
      </c>
      <c r="G58" s="123">
        <v>0</v>
      </c>
      <c r="H58" s="47">
        <v>-33456305.431146301</v>
      </c>
      <c r="I58" s="47">
        <v>55551541.680206776</v>
      </c>
      <c r="J58" s="238">
        <v>1775413678.6202061</v>
      </c>
      <c r="K58" s="47">
        <v>1688265271.7133963</v>
      </c>
      <c r="L58" s="47">
        <v>11006135164.346996</v>
      </c>
      <c r="M58" s="125">
        <v>10314457339.835304</v>
      </c>
      <c r="N58" s="247">
        <f t="shared" si="1"/>
        <v>0.16131127340425888</v>
      </c>
      <c r="O58" s="141">
        <f t="shared" si="1"/>
        <v>0.16367950499859779</v>
      </c>
      <c r="P58" s="240"/>
      <c r="Q58" s="240"/>
      <c r="R58" s="240"/>
      <c r="S58" s="240"/>
      <c r="T58" s="240"/>
      <c r="U58" s="240"/>
      <c r="V58" s="240"/>
      <c r="W58" s="240"/>
      <c r="X58" s="240"/>
      <c r="Y58" s="240"/>
      <c r="Z58" s="240"/>
      <c r="AA58" s="240"/>
      <c r="AG58" s="151"/>
      <c r="AH58" s="45"/>
      <c r="AI58" s="45"/>
    </row>
    <row r="59" spans="1:35" x14ac:dyDescent="0.3">
      <c r="A59" s="52" t="s">
        <v>80</v>
      </c>
      <c r="B59" s="61">
        <v>2470700111.9100003</v>
      </c>
      <c r="C59" s="62">
        <v>1614111862.2200003</v>
      </c>
      <c r="D59" s="62">
        <v>74305541.700000003</v>
      </c>
      <c r="E59" s="62">
        <v>665179062.13</v>
      </c>
      <c r="F59" s="62">
        <v>1599839615.2500005</v>
      </c>
      <c r="G59" s="52">
        <v>0</v>
      </c>
      <c r="H59" s="39">
        <v>-25310288.649135526</v>
      </c>
      <c r="I59" s="39">
        <v>58836965.293757565</v>
      </c>
      <c r="J59" s="244">
        <v>1664408883.3837581</v>
      </c>
      <c r="K59" s="39">
        <v>1759263845.9330466</v>
      </c>
      <c r="L59" s="39">
        <v>9986483093.3487816</v>
      </c>
      <c r="M59" s="39">
        <v>10524604645.453602</v>
      </c>
      <c r="N59" s="246">
        <f t="shared" si="1"/>
        <v>0.16666616944380461</v>
      </c>
      <c r="O59" s="139">
        <f t="shared" si="1"/>
        <v>0.16715723822395645</v>
      </c>
      <c r="P59" s="240"/>
      <c r="Q59" s="240"/>
      <c r="R59" s="240"/>
      <c r="S59" s="240"/>
      <c r="T59" s="240"/>
      <c r="U59" s="240"/>
      <c r="V59" s="240"/>
      <c r="W59" s="240"/>
      <c r="X59" s="240"/>
      <c r="Y59" s="240"/>
      <c r="Z59" s="240"/>
      <c r="AA59" s="240"/>
      <c r="AG59" s="151"/>
      <c r="AH59" s="45"/>
      <c r="AI59" s="45"/>
    </row>
    <row r="60" spans="1:35" x14ac:dyDescent="0.3">
      <c r="A60" s="52" t="s">
        <v>81</v>
      </c>
      <c r="B60" s="39">
        <v>2635192391.6100001</v>
      </c>
      <c r="C60" s="40">
        <v>1658304441.1499999</v>
      </c>
      <c r="D60" s="40">
        <v>57373217.970000006</v>
      </c>
      <c r="E60" s="40">
        <v>651816149.77999997</v>
      </c>
      <c r="F60" s="40">
        <v>1688965579.2100003</v>
      </c>
      <c r="G60" s="52">
        <v>0</v>
      </c>
      <c r="H60" s="39">
        <v>-26720307.411302224</v>
      </c>
      <c r="I60" s="39">
        <v>62114732.138822071</v>
      </c>
      <c r="J60" s="238">
        <v>1757418570.8588223</v>
      </c>
      <c r="K60" s="39">
        <v>1767675788.0887766</v>
      </c>
      <c r="L60" s="39">
        <v>10410037736.146954</v>
      </c>
      <c r="M60" s="39">
        <v>10642641002.953812</v>
      </c>
      <c r="N60" s="247">
        <f t="shared" si="1"/>
        <v>0.16881961577876972</v>
      </c>
      <c r="O60" s="141">
        <f>K60/M60</f>
        <v>0.16609371561045488</v>
      </c>
      <c r="P60" s="240"/>
      <c r="Q60" s="240"/>
      <c r="R60" s="240"/>
      <c r="S60" s="240"/>
      <c r="T60" s="240"/>
      <c r="U60" s="240"/>
      <c r="V60" s="240"/>
      <c r="W60" s="240"/>
      <c r="X60" s="240"/>
      <c r="Y60" s="240"/>
      <c r="Z60" s="240"/>
      <c r="AA60" s="240"/>
      <c r="AG60" s="151"/>
      <c r="AH60" s="45"/>
      <c r="AI60" s="45"/>
    </row>
    <row r="61" spans="1:35" x14ac:dyDescent="0.3">
      <c r="A61" s="52" t="s">
        <v>82</v>
      </c>
      <c r="B61" s="39">
        <v>2611399735.6100001</v>
      </c>
      <c r="C61" s="40">
        <v>1551402388.54</v>
      </c>
      <c r="D61" s="40">
        <v>72539257.359999999</v>
      </c>
      <c r="E61" s="40">
        <v>634151539.85000002</v>
      </c>
      <c r="F61" s="40">
        <v>1777096018.6900001</v>
      </c>
      <c r="G61" s="52">
        <v>0</v>
      </c>
      <c r="H61" s="39">
        <v>-28114576.462244183</v>
      </c>
      <c r="I61" s="39">
        <v>65355886.789313748</v>
      </c>
      <c r="J61" s="238">
        <v>1847968571.3093138</v>
      </c>
      <c r="K61" s="39">
        <v>1849094126.5284667</v>
      </c>
      <c r="L61" s="39">
        <v>10759900390.560658</v>
      </c>
      <c r="M61" s="39">
        <v>10736265279.99169</v>
      </c>
      <c r="N61" s="247">
        <f t="shared" si="1"/>
        <v>0.17174588093124746</v>
      </c>
      <c r="O61" s="141">
        <f>K61/M61</f>
        <v>0.17222880380708122</v>
      </c>
      <c r="P61" s="240"/>
      <c r="Q61" s="240"/>
      <c r="R61" s="240"/>
      <c r="S61" s="240"/>
      <c r="T61" s="240"/>
      <c r="U61" s="240"/>
      <c r="V61" s="240"/>
      <c r="W61" s="240"/>
      <c r="X61" s="240"/>
      <c r="Y61" s="240"/>
      <c r="Z61" s="240"/>
      <c r="AA61" s="240"/>
      <c r="AG61" s="151"/>
      <c r="AH61" s="45"/>
      <c r="AI61" s="45"/>
    </row>
    <row r="62" spans="1:35" x14ac:dyDescent="0.3">
      <c r="A62" s="49" t="s">
        <v>83</v>
      </c>
      <c r="B62" s="39">
        <v>2942935620.3600001</v>
      </c>
      <c r="C62" s="40">
        <v>1807808630.22</v>
      </c>
      <c r="D62" s="40">
        <v>58734662.039999999</v>
      </c>
      <c r="E62" s="40">
        <v>743303260.27999997</v>
      </c>
      <c r="F62" s="40">
        <v>1941468540.5225892</v>
      </c>
      <c r="G62" s="52">
        <v>0</v>
      </c>
      <c r="H62" s="47">
        <v>-30715034.616869289</v>
      </c>
      <c r="I62" s="47">
        <v>71400980.478783473</v>
      </c>
      <c r="J62" s="242">
        <v>2019290003.0913725</v>
      </c>
      <c r="K62" s="47">
        <v>1913052268.0929766</v>
      </c>
      <c r="L62" s="47">
        <v>11792595571.222986</v>
      </c>
      <c r="M62" s="125">
        <v>11045505862.880278</v>
      </c>
      <c r="N62" s="247">
        <f t="shared" ref="N62:O77" si="2">J62/L62</f>
        <v>0.17123371957391362</v>
      </c>
      <c r="O62" s="141">
        <f>K62/M62</f>
        <v>0.17319734304990175</v>
      </c>
      <c r="P62" s="240"/>
      <c r="Q62" s="240"/>
      <c r="R62" s="240"/>
      <c r="S62" s="240"/>
      <c r="T62" s="240"/>
      <c r="U62" s="240"/>
      <c r="V62" s="240"/>
      <c r="W62" s="240"/>
      <c r="X62" s="240"/>
      <c r="Y62" s="240"/>
      <c r="Z62" s="240"/>
      <c r="AA62" s="240"/>
      <c r="AG62" s="151"/>
      <c r="AH62" s="45"/>
      <c r="AI62" s="45"/>
    </row>
    <row r="63" spans="1:35" x14ac:dyDescent="0.3">
      <c r="A63" s="52" t="s">
        <v>84</v>
      </c>
      <c r="B63" s="61">
        <v>2449583174.6900001</v>
      </c>
      <c r="C63" s="62">
        <v>1538278916.3699999</v>
      </c>
      <c r="D63" s="62">
        <v>68661964.579999998</v>
      </c>
      <c r="E63" s="62">
        <v>657897619.90999997</v>
      </c>
      <c r="F63" s="62">
        <v>1640346362.3499999</v>
      </c>
      <c r="G63" s="133">
        <v>0</v>
      </c>
      <c r="H63" s="39">
        <v>-6733351.0913264491</v>
      </c>
      <c r="I63" s="39">
        <v>90529629.473182589</v>
      </c>
      <c r="J63" s="244">
        <v>1737780193.1331825</v>
      </c>
      <c r="K63" s="39">
        <v>1836663868.9031329</v>
      </c>
      <c r="L63" s="39">
        <v>10600703117.931543</v>
      </c>
      <c r="M63" s="39">
        <v>11165334093.077127</v>
      </c>
      <c r="N63" s="246">
        <f t="shared" si="2"/>
        <v>0.16393065382556116</v>
      </c>
      <c r="O63" s="139">
        <f t="shared" si="2"/>
        <v>0.1644969916343054</v>
      </c>
      <c r="P63" s="240"/>
      <c r="Q63" s="240"/>
      <c r="R63" s="240"/>
      <c r="S63" s="240"/>
      <c r="T63" s="240"/>
      <c r="U63" s="240"/>
      <c r="V63" s="240"/>
      <c r="W63" s="240"/>
      <c r="X63" s="240"/>
      <c r="Y63" s="240"/>
      <c r="Z63" s="240"/>
      <c r="AA63" s="240"/>
      <c r="AG63" s="151"/>
      <c r="AH63" s="45"/>
      <c r="AI63" s="45"/>
    </row>
    <row r="64" spans="1:35" x14ac:dyDescent="0.3">
      <c r="A64" s="52" t="s">
        <v>85</v>
      </c>
      <c r="B64" s="39">
        <v>2314505811.2400002</v>
      </c>
      <c r="C64" s="40">
        <v>1247895014.8600001</v>
      </c>
      <c r="D64" s="40">
        <v>64199114.190000005</v>
      </c>
      <c r="E64" s="40">
        <v>458683336.14999998</v>
      </c>
      <c r="F64" s="40">
        <v>1592968598.2900002</v>
      </c>
      <c r="G64" s="43">
        <v>0</v>
      </c>
      <c r="H64" s="115">
        <v>-6538873.1891832808</v>
      </c>
      <c r="I64" s="40">
        <v>87914882.049062371</v>
      </c>
      <c r="J64" s="238">
        <v>1693220844.0290627</v>
      </c>
      <c r="K64" s="39">
        <v>1696669550.2495129</v>
      </c>
      <c r="L64" s="39">
        <v>10406292596.565952</v>
      </c>
      <c r="M64" s="39">
        <v>10653716324.860811</v>
      </c>
      <c r="N64" s="247">
        <f t="shared" si="2"/>
        <v>0.1627112469034189</v>
      </c>
      <c r="O64" s="141">
        <f t="shared" si="2"/>
        <v>0.15925612232515302</v>
      </c>
      <c r="P64" s="240"/>
      <c r="Q64" s="240"/>
      <c r="R64" s="240"/>
      <c r="S64" s="240"/>
      <c r="T64" s="240"/>
      <c r="U64" s="240"/>
      <c r="V64" s="240"/>
      <c r="W64" s="240"/>
      <c r="X64" s="240"/>
      <c r="Y64" s="240"/>
      <c r="Z64" s="240"/>
      <c r="AA64" s="240"/>
      <c r="AG64" s="151"/>
      <c r="AH64" s="45"/>
      <c r="AI64" s="45"/>
    </row>
    <row r="65" spans="1:35" x14ac:dyDescent="0.3">
      <c r="A65" s="52" t="s">
        <v>86</v>
      </c>
      <c r="B65" s="39">
        <v>2762808402.1100001</v>
      </c>
      <c r="C65" s="40">
        <v>1481262326.79</v>
      </c>
      <c r="D65" s="40">
        <v>44590281.039999999</v>
      </c>
      <c r="E65" s="40">
        <v>513920204.53999996</v>
      </c>
      <c r="F65" s="40">
        <v>1849973506.8835769</v>
      </c>
      <c r="G65" s="43">
        <v>56726924.060000002</v>
      </c>
      <c r="H65" s="115">
        <v>-7593835.9223438865</v>
      </c>
      <c r="I65" s="40">
        <v>102098812.76137452</v>
      </c>
      <c r="J65" s="238">
        <v>1902228694.6549513</v>
      </c>
      <c r="K65" s="39">
        <v>1896569241.753413</v>
      </c>
      <c r="L65" s="39">
        <v>11157958559.516214</v>
      </c>
      <c r="M65" s="39">
        <v>11113374604.491583</v>
      </c>
      <c r="N65" s="247">
        <f t="shared" si="2"/>
        <v>0.17048178522159954</v>
      </c>
      <c r="O65" s="141">
        <f t="shared" si="2"/>
        <v>0.17065646657738823</v>
      </c>
      <c r="P65" s="240"/>
      <c r="Q65" s="240"/>
      <c r="R65" s="240"/>
      <c r="S65" s="240"/>
      <c r="T65" s="240"/>
      <c r="U65" s="240"/>
      <c r="V65" s="240"/>
      <c r="W65" s="240"/>
      <c r="X65" s="240"/>
      <c r="Y65" s="240"/>
      <c r="Z65" s="240"/>
      <c r="AA65" s="240"/>
      <c r="AG65" s="151"/>
      <c r="AH65" s="45"/>
      <c r="AI65" s="45"/>
    </row>
    <row r="66" spans="1:35" x14ac:dyDescent="0.3">
      <c r="A66" s="123" t="s">
        <v>87</v>
      </c>
      <c r="B66" s="47">
        <v>2926034544.27</v>
      </c>
      <c r="C66" s="48">
        <v>1842763661.51</v>
      </c>
      <c r="D66" s="48">
        <v>54979423.870000005</v>
      </c>
      <c r="E66" s="48">
        <v>731103828.40999997</v>
      </c>
      <c r="F66" s="48">
        <v>1872591430.5561125</v>
      </c>
      <c r="G66" s="50">
        <v>14186998.82</v>
      </c>
      <c r="H66" s="124">
        <v>-7686678.7661112389</v>
      </c>
      <c r="I66" s="48">
        <v>103347080.99089278</v>
      </c>
      <c r="J66" s="242">
        <v>1969287788.8170054</v>
      </c>
      <c r="K66" s="47">
        <v>1872614859.728143</v>
      </c>
      <c r="L66" s="47">
        <v>11796537302.298151</v>
      </c>
      <c r="M66" s="125">
        <v>11029066553.882338</v>
      </c>
      <c r="N66" s="248">
        <f t="shared" si="2"/>
        <v>0.16693778338100598</v>
      </c>
      <c r="O66" s="144">
        <f t="shared" si="2"/>
        <v>0.16978906152932449</v>
      </c>
      <c r="P66" s="240"/>
      <c r="Q66" s="240"/>
      <c r="R66" s="240"/>
      <c r="S66" s="240"/>
      <c r="T66" s="240"/>
      <c r="U66" s="240"/>
      <c r="V66" s="240"/>
      <c r="W66" s="240"/>
      <c r="X66" s="240"/>
      <c r="Y66" s="240"/>
      <c r="Z66" s="240"/>
      <c r="AA66" s="240"/>
    </row>
    <row r="67" spans="1:35" x14ac:dyDescent="0.3">
      <c r="A67" s="52" t="s">
        <v>88</v>
      </c>
      <c r="B67" s="61">
        <v>2499315044.3499999</v>
      </c>
      <c r="C67" s="62">
        <v>1694568890.8999999</v>
      </c>
      <c r="D67" s="62">
        <v>82274618.330000013</v>
      </c>
      <c r="E67" s="62">
        <v>697477019.91999996</v>
      </c>
      <c r="F67" s="62">
        <v>1586232974.1281803</v>
      </c>
      <c r="G67" s="43">
        <v>14282288.289999999</v>
      </c>
      <c r="H67" s="115">
        <v>3548544.2660653889</v>
      </c>
      <c r="I67" s="40">
        <v>94773558.032510236</v>
      </c>
      <c r="J67" s="244">
        <v>1675848922.9306905</v>
      </c>
      <c r="K67" s="39">
        <v>1767489892.9170921</v>
      </c>
      <c r="L67" s="39">
        <v>10259511326.675001</v>
      </c>
      <c r="M67" s="39">
        <v>10870064942.558058</v>
      </c>
      <c r="N67" s="246">
        <f t="shared" si="2"/>
        <v>0.16334588164773881</v>
      </c>
      <c r="O67" s="139">
        <f t="shared" si="2"/>
        <v>0.16260159458634732</v>
      </c>
      <c r="P67" s="240"/>
      <c r="Q67" s="240"/>
      <c r="R67" s="240"/>
      <c r="S67" s="240"/>
      <c r="T67" s="240"/>
      <c r="U67" s="240"/>
      <c r="V67" s="240"/>
      <c r="W67" s="240"/>
      <c r="X67" s="240"/>
      <c r="Y67" s="240"/>
      <c r="Z67" s="240"/>
      <c r="AA67" s="240"/>
      <c r="AG67" s="151"/>
      <c r="AH67" s="45"/>
      <c r="AI67" s="45"/>
    </row>
    <row r="68" spans="1:35" x14ac:dyDescent="0.3">
      <c r="A68" s="52" t="s">
        <v>89</v>
      </c>
      <c r="B68" s="39">
        <v>2815488291.27</v>
      </c>
      <c r="C68" s="40">
        <v>1843529837.4899998</v>
      </c>
      <c r="D68" s="40">
        <v>66788950.589999996</v>
      </c>
      <c r="E68" s="40">
        <v>822453020.32999992</v>
      </c>
      <c r="F68" s="40">
        <v>1865069085.7555909</v>
      </c>
      <c r="G68" s="43">
        <v>0</v>
      </c>
      <c r="H68" s="115">
        <v>6653520.4988726042</v>
      </c>
      <c r="I68" s="40">
        <v>113988459.89995971</v>
      </c>
      <c r="J68" s="238">
        <v>1988356538.8855507</v>
      </c>
      <c r="K68" s="39">
        <v>1993569189.6676421</v>
      </c>
      <c r="L68" s="39">
        <v>11400676068.1387</v>
      </c>
      <c r="M68" s="39">
        <v>11703983938.288166</v>
      </c>
      <c r="N68" s="247">
        <f t="shared" si="2"/>
        <v>0.17440689718764846</v>
      </c>
      <c r="O68" s="141">
        <f t="shared" si="2"/>
        <v>0.17033252951979214</v>
      </c>
      <c r="P68" s="240"/>
      <c r="Q68" s="240"/>
      <c r="R68" s="240"/>
      <c r="S68" s="240"/>
      <c r="T68" s="240"/>
      <c r="U68" s="240"/>
      <c r="V68" s="240"/>
      <c r="W68" s="240"/>
      <c r="X68" s="240"/>
      <c r="Y68" s="240"/>
      <c r="Z68" s="240"/>
      <c r="AA68" s="240"/>
      <c r="AG68" s="151"/>
      <c r="AH68" s="45"/>
      <c r="AI68" s="45"/>
    </row>
    <row r="69" spans="1:35" x14ac:dyDescent="0.3">
      <c r="A69" s="52" t="s">
        <v>90</v>
      </c>
      <c r="B69" s="39">
        <v>2846199093.8199997</v>
      </c>
      <c r="C69" s="40">
        <v>1690039134.5599999</v>
      </c>
      <c r="D69" s="40">
        <v>58480019.93</v>
      </c>
      <c r="E69" s="40">
        <v>786022969.00999999</v>
      </c>
      <c r="F69" s="40">
        <v>2001567598.6038654</v>
      </c>
      <c r="G69" s="43">
        <v>40592158.509999998</v>
      </c>
      <c r="H69" s="115">
        <v>0</v>
      </c>
      <c r="I69" s="40">
        <v>115111105.71813875</v>
      </c>
      <c r="J69" s="238">
        <v>2084976752.8020041</v>
      </c>
      <c r="K69" s="39">
        <v>2093850488.5427721</v>
      </c>
      <c r="L69" s="39">
        <v>12125873355.864019</v>
      </c>
      <c r="M69" s="39">
        <v>12069623758.014399</v>
      </c>
      <c r="N69" s="247">
        <f t="shared" si="2"/>
        <v>0.17194446054425586</v>
      </c>
      <c r="O69" s="141">
        <f t="shared" si="2"/>
        <v>0.17348100740525785</v>
      </c>
      <c r="P69" s="240"/>
      <c r="Q69" s="240"/>
      <c r="R69" s="240"/>
      <c r="S69" s="240"/>
      <c r="T69" s="240"/>
      <c r="U69" s="240"/>
      <c r="V69" s="240"/>
      <c r="W69" s="240"/>
      <c r="X69" s="240"/>
      <c r="Y69" s="240"/>
      <c r="Z69" s="240"/>
      <c r="AA69" s="240"/>
      <c r="AG69" s="151"/>
      <c r="AH69" s="45"/>
      <c r="AI69" s="45"/>
    </row>
    <row r="70" spans="1:35" x14ac:dyDescent="0.3">
      <c r="A70" s="123" t="s">
        <v>91</v>
      </c>
      <c r="B70" s="47">
        <v>3249505825.1799998</v>
      </c>
      <c r="C70" s="48">
        <v>2132908938.22</v>
      </c>
      <c r="D70" s="48">
        <v>56605117.499999993</v>
      </c>
      <c r="E70" s="48">
        <v>938111264.01999998</v>
      </c>
      <c r="F70" s="48">
        <v>2113869232.4109321</v>
      </c>
      <c r="G70" s="50">
        <v>73114822.859999999</v>
      </c>
      <c r="H70" s="124">
        <v>0</v>
      </c>
      <c r="I70" s="48">
        <v>121569626.15507124</v>
      </c>
      <c r="J70" s="249">
        <v>2187421677.0860033</v>
      </c>
      <c r="K70" s="47">
        <v>2081694320.5767422</v>
      </c>
      <c r="L70" s="47">
        <v>12901493768.935007</v>
      </c>
      <c r="M70" s="125">
        <v>12043881880.752106</v>
      </c>
      <c r="N70" s="248">
        <f t="shared" si="2"/>
        <v>0.16954793888696895</v>
      </c>
      <c r="O70" s="144">
        <f t="shared" si="2"/>
        <v>0.17284247231813157</v>
      </c>
      <c r="P70" s="240"/>
      <c r="Q70" s="240"/>
      <c r="R70" s="240"/>
      <c r="S70" s="240"/>
      <c r="T70" s="240"/>
      <c r="U70" s="240"/>
      <c r="V70" s="240"/>
      <c r="W70" s="240"/>
      <c r="X70" s="240"/>
      <c r="Y70" s="240"/>
      <c r="Z70" s="240"/>
      <c r="AA70" s="240"/>
      <c r="AG70" s="151"/>
      <c r="AH70" s="45"/>
      <c r="AI70" s="45"/>
    </row>
    <row r="71" spans="1:35" x14ac:dyDescent="0.3">
      <c r="A71" s="52" t="s">
        <v>92</v>
      </c>
      <c r="B71" s="39">
        <v>3030554120.5099998</v>
      </c>
      <c r="C71" s="40">
        <v>2087113847.6300001</v>
      </c>
      <c r="D71" s="40">
        <v>95760218.590000004</v>
      </c>
      <c r="E71" s="40">
        <v>902103841.04999995</v>
      </c>
      <c r="F71" s="40">
        <v>1942742833.6199996</v>
      </c>
      <c r="G71" s="40">
        <v>0</v>
      </c>
      <c r="H71" s="39">
        <v>0</v>
      </c>
      <c r="I71" s="61">
        <v>114799314.58520497</v>
      </c>
      <c r="J71" s="250">
        <v>2102362153.9952047</v>
      </c>
      <c r="K71" s="39">
        <v>2214825443.8031502</v>
      </c>
      <c r="L71" s="39">
        <v>12279324068.746412</v>
      </c>
      <c r="M71" s="39">
        <v>12998022784.363529</v>
      </c>
      <c r="N71" s="247">
        <f t="shared" si="2"/>
        <v>0.17121155384653297</v>
      </c>
      <c r="O71" s="141">
        <f t="shared" si="2"/>
        <v>0.17039710427862609</v>
      </c>
      <c r="P71" s="240"/>
      <c r="Q71" s="240"/>
      <c r="R71" s="240"/>
      <c r="S71" s="240"/>
      <c r="T71" s="240"/>
      <c r="U71" s="240"/>
      <c r="V71" s="240"/>
      <c r="W71" s="240"/>
      <c r="X71" s="240"/>
      <c r="Y71" s="240"/>
      <c r="Z71" s="240"/>
      <c r="AA71" s="240"/>
      <c r="AG71" s="151"/>
      <c r="AH71" s="45"/>
      <c r="AI71" s="45"/>
    </row>
    <row r="72" spans="1:35" x14ac:dyDescent="0.3">
      <c r="A72" s="52" t="s">
        <v>93</v>
      </c>
      <c r="B72" s="39">
        <v>3278435624.2599998</v>
      </c>
      <c r="C72" s="40">
        <v>2212601245.4600005</v>
      </c>
      <c r="D72" s="40">
        <v>60258710.189999998</v>
      </c>
      <c r="E72" s="40">
        <v>1019374710.3599999</v>
      </c>
      <c r="F72" s="40">
        <v>2151822975.8400002</v>
      </c>
      <c r="G72" s="40">
        <v>0</v>
      </c>
      <c r="H72" s="39">
        <v>0</v>
      </c>
      <c r="I72" s="39">
        <v>127154144.36754356</v>
      </c>
      <c r="J72" s="250">
        <v>2316410429.817544</v>
      </c>
      <c r="K72" s="39">
        <v>2321252300.2937899</v>
      </c>
      <c r="L72" s="39">
        <v>12951576687.379095</v>
      </c>
      <c r="M72" s="39">
        <v>13310795386.649725</v>
      </c>
      <c r="N72" s="247">
        <f t="shared" si="2"/>
        <v>0.17885161673596184</v>
      </c>
      <c r="O72" s="141">
        <f t="shared" si="2"/>
        <v>0.17438869976334601</v>
      </c>
      <c r="P72" s="240"/>
      <c r="Q72" s="240"/>
      <c r="R72" s="240"/>
      <c r="S72" s="240"/>
      <c r="T72" s="240"/>
      <c r="U72" s="240"/>
      <c r="V72" s="240"/>
      <c r="W72" s="240"/>
      <c r="X72" s="240"/>
      <c r="Y72" s="240"/>
      <c r="Z72" s="240"/>
      <c r="AA72" s="240"/>
      <c r="AG72" s="151"/>
      <c r="AH72" s="45"/>
      <c r="AI72" s="45"/>
    </row>
    <row r="73" spans="1:35" x14ac:dyDescent="0.3">
      <c r="A73" s="52" t="s">
        <v>94</v>
      </c>
      <c r="B73" s="39">
        <v>3238008382.1800003</v>
      </c>
      <c r="C73" s="40">
        <v>2123637774.3800001</v>
      </c>
      <c r="D73" s="40">
        <v>77282288.480000004</v>
      </c>
      <c r="E73" s="40">
        <v>916509777.98000002</v>
      </c>
      <c r="F73" s="40">
        <v>2109431989.1111219</v>
      </c>
      <c r="G73" s="43">
        <v>0</v>
      </c>
      <c r="H73" s="115">
        <v>0</v>
      </c>
      <c r="I73" s="40">
        <v>124649203.34454781</v>
      </c>
      <c r="J73" s="238">
        <v>2275536064.31567</v>
      </c>
      <c r="K73" s="39">
        <v>2316372802.3572502</v>
      </c>
      <c r="L73" s="39">
        <v>13869785387.124155</v>
      </c>
      <c r="M73" s="39">
        <v>13810600730.272757</v>
      </c>
      <c r="N73" s="247">
        <f t="shared" si="2"/>
        <v>0.16406425916497136</v>
      </c>
      <c r="O73" s="141">
        <f t="shared" si="2"/>
        <v>0.16772426106561567</v>
      </c>
      <c r="P73" s="240"/>
      <c r="Q73" s="240"/>
      <c r="R73" s="240"/>
      <c r="S73" s="240"/>
      <c r="T73" s="240"/>
      <c r="U73" s="240"/>
      <c r="V73" s="240"/>
      <c r="W73" s="240"/>
      <c r="X73" s="240"/>
      <c r="Y73" s="240"/>
      <c r="Z73" s="240"/>
      <c r="AA73" s="240"/>
      <c r="AG73" s="151"/>
      <c r="AH73" s="45"/>
      <c r="AI73" s="45"/>
    </row>
    <row r="74" spans="1:35" x14ac:dyDescent="0.3">
      <c r="A74" s="123" t="s">
        <v>95</v>
      </c>
      <c r="B74" s="47">
        <v>3740690842.8800001</v>
      </c>
      <c r="C74" s="48">
        <v>2508546259.0599999</v>
      </c>
      <c r="D74" s="48">
        <v>79030128.219999999</v>
      </c>
      <c r="E74" s="48">
        <v>1091577767.5599997</v>
      </c>
      <c r="F74" s="48">
        <v>2406896856.1401792</v>
      </c>
      <c r="G74" s="50">
        <v>0</v>
      </c>
      <c r="H74" s="124">
        <v>0</v>
      </c>
      <c r="I74" s="48">
        <v>142226806.64703125</v>
      </c>
      <c r="J74" s="249">
        <v>2592743610.2572103</v>
      </c>
      <c r="K74" s="47">
        <v>2434601711.9314399</v>
      </c>
      <c r="L74" s="47">
        <v>15309283045.597462</v>
      </c>
      <c r="M74" s="125">
        <v>14290550287.561121</v>
      </c>
      <c r="N74" s="248">
        <f t="shared" si="2"/>
        <v>0.16935761149199038</v>
      </c>
      <c r="O74" s="144">
        <f t="shared" si="2"/>
        <v>0.17036444804022577</v>
      </c>
      <c r="P74" s="119"/>
      <c r="Q74" s="240"/>
      <c r="R74" s="240"/>
      <c r="S74" s="240"/>
      <c r="T74" s="240"/>
      <c r="U74" s="240"/>
      <c r="V74" s="240"/>
      <c r="W74" s="240"/>
      <c r="X74" s="240"/>
      <c r="Y74" s="240"/>
      <c r="Z74" s="240"/>
      <c r="AA74" s="240"/>
      <c r="AG74" s="151"/>
      <c r="AH74" s="45"/>
      <c r="AI74" s="45"/>
    </row>
    <row r="75" spans="1:35" x14ac:dyDescent="0.3">
      <c r="A75" s="52" t="s">
        <v>96</v>
      </c>
      <c r="B75" s="61">
        <v>3538716075.5099998</v>
      </c>
      <c r="C75" s="62">
        <v>2237131995.9900002</v>
      </c>
      <c r="D75" s="62">
        <v>111481778.95</v>
      </c>
      <c r="E75" s="62">
        <v>920050727.30999994</v>
      </c>
      <c r="F75" s="62">
        <v>2334249599.8899994</v>
      </c>
      <c r="G75" s="43">
        <v>205365840.51271182</v>
      </c>
      <c r="H75" s="203"/>
      <c r="I75" s="251">
        <v>167884841.06345323</v>
      </c>
      <c r="J75" s="43">
        <v>2359088565.7607408</v>
      </c>
      <c r="K75" s="39">
        <v>2486682126.3959279</v>
      </c>
      <c r="L75" s="39">
        <v>13122266271.500496</v>
      </c>
      <c r="M75" s="39">
        <v>13899946528.90922</v>
      </c>
      <c r="N75" s="246">
        <f t="shared" si="2"/>
        <v>0.17977752599673358</v>
      </c>
      <c r="O75" s="139">
        <f t="shared" si="2"/>
        <v>0.17889868289954255</v>
      </c>
      <c r="P75" s="240"/>
      <c r="Q75" s="240"/>
      <c r="R75" s="240"/>
      <c r="S75" s="240"/>
      <c r="T75" s="240"/>
      <c r="U75" s="240"/>
      <c r="V75" s="240"/>
      <c r="W75" s="240"/>
      <c r="X75" s="240"/>
      <c r="Y75" s="240"/>
      <c r="Z75" s="240"/>
      <c r="AA75" s="240"/>
      <c r="AG75" s="151"/>
      <c r="AH75" s="45"/>
      <c r="AI75" s="45"/>
    </row>
    <row r="76" spans="1:35" x14ac:dyDescent="0.3">
      <c r="A76" s="52" t="s">
        <v>97</v>
      </c>
      <c r="B76" s="39">
        <v>3612498273.0399995</v>
      </c>
      <c r="C76" s="40">
        <v>2250979010.1100001</v>
      </c>
      <c r="D76" s="40">
        <v>67438191.650000006</v>
      </c>
      <c r="E76" s="40">
        <v>892819403.96000004</v>
      </c>
      <c r="F76" s="40">
        <v>2322085107.8999996</v>
      </c>
      <c r="G76" s="43">
        <v>38954775.180237278</v>
      </c>
      <c r="H76" s="115"/>
      <c r="I76" s="40">
        <v>167009941.56493559</v>
      </c>
      <c r="J76" s="238">
        <v>2500829057.5046978</v>
      </c>
      <c r="K76" s="39">
        <v>2522921152.5069079</v>
      </c>
      <c r="L76" s="39">
        <v>13777333017.556519</v>
      </c>
      <c r="M76" s="39">
        <v>14161743613.368208</v>
      </c>
      <c r="N76" s="247">
        <f t="shared" si="2"/>
        <v>0.18151764599998271</v>
      </c>
      <c r="O76" s="141">
        <f t="shared" si="2"/>
        <v>0.1781504609450319</v>
      </c>
      <c r="P76" s="240"/>
      <c r="Q76" s="240"/>
      <c r="R76" s="240"/>
      <c r="S76" s="240"/>
      <c r="T76" s="240"/>
      <c r="U76" s="240"/>
      <c r="V76" s="240"/>
      <c r="W76" s="240"/>
      <c r="X76" s="240"/>
      <c r="Y76" s="240"/>
      <c r="Z76" s="240"/>
      <c r="AA76" s="240"/>
      <c r="AG76" s="151"/>
      <c r="AH76" s="45"/>
      <c r="AI76" s="45"/>
    </row>
    <row r="77" spans="1:35" x14ac:dyDescent="0.3">
      <c r="A77" s="52" t="s">
        <v>98</v>
      </c>
      <c r="B77" s="39">
        <v>3477818451.2499995</v>
      </c>
      <c r="C77" s="40">
        <v>2108401221.6700001</v>
      </c>
      <c r="D77" s="40">
        <v>71383870.039999992</v>
      </c>
      <c r="E77" s="40">
        <v>887737438.05999994</v>
      </c>
      <c r="F77" s="40">
        <v>2329895064.4599996</v>
      </c>
      <c r="G77" s="43">
        <v>85417518.818846002</v>
      </c>
      <c r="H77" s="115"/>
      <c r="I77" s="40">
        <v>167571652.4101896</v>
      </c>
      <c r="J77" s="238">
        <v>2465397963.2113428</v>
      </c>
      <c r="K77" s="39">
        <v>2519701702.8947482</v>
      </c>
      <c r="L77" s="39">
        <v>14887925416.29331</v>
      </c>
      <c r="M77" s="39">
        <v>14825536971.219934</v>
      </c>
      <c r="N77" s="247">
        <f t="shared" si="2"/>
        <v>0.16559714629636826</v>
      </c>
      <c r="O77" s="141">
        <f t="shared" si="2"/>
        <v>0.16995685942344738</v>
      </c>
      <c r="P77" s="240"/>
      <c r="Q77" s="240"/>
      <c r="R77" s="240"/>
      <c r="S77" s="240"/>
      <c r="T77" s="240"/>
      <c r="U77" s="240"/>
      <c r="V77" s="240"/>
      <c r="W77" s="240"/>
      <c r="X77" s="240"/>
      <c r="Y77" s="240"/>
      <c r="Z77" s="240"/>
      <c r="AA77" s="240"/>
      <c r="AG77" s="151"/>
      <c r="AH77" s="45"/>
      <c r="AI77" s="45"/>
    </row>
    <row r="78" spans="1:35" x14ac:dyDescent="0.3">
      <c r="A78" s="48" t="s">
        <v>99</v>
      </c>
      <c r="B78" s="47">
        <v>4074435370.7599998</v>
      </c>
      <c r="C78" s="48">
        <v>2436591665.8000002</v>
      </c>
      <c r="D78" s="48">
        <v>80929282.760000005</v>
      </c>
      <c r="E78" s="48">
        <v>969821784.95000005</v>
      </c>
      <c r="F78" s="48">
        <v>2688640635.9200001</v>
      </c>
      <c r="G78" s="50">
        <v>162317750.45653814</v>
      </c>
      <c r="H78" s="124"/>
      <c r="I78" s="48">
        <v>193373496.07318866</v>
      </c>
      <c r="J78" s="249">
        <v>2778746606.4366508</v>
      </c>
      <c r="K78" s="47">
        <v>2574757211.1158481</v>
      </c>
      <c r="L78" s="47">
        <v>16226326159.042646</v>
      </c>
      <c r="M78" s="125">
        <v>15126623750.895609</v>
      </c>
      <c r="N78" s="248">
        <f t="shared" ref="N78:O86" si="3">J78/L78</f>
        <v>0.17124927597292897</v>
      </c>
      <c r="O78" s="144">
        <f t="shared" si="3"/>
        <v>0.17021360837135935</v>
      </c>
      <c r="P78" s="240"/>
      <c r="Q78" s="240"/>
      <c r="R78" s="240"/>
      <c r="S78" s="240"/>
      <c r="T78" s="240"/>
      <c r="U78" s="240"/>
      <c r="V78" s="240"/>
      <c r="W78" s="240"/>
      <c r="X78" s="240"/>
      <c r="Y78" s="240"/>
      <c r="Z78" s="240"/>
      <c r="AA78" s="240"/>
      <c r="AG78" s="151"/>
      <c r="AH78" s="45"/>
      <c r="AI78" s="45"/>
    </row>
    <row r="79" spans="1:35" x14ac:dyDescent="0.3">
      <c r="A79" s="52" t="s">
        <v>100</v>
      </c>
      <c r="B79" s="61">
        <v>3364500053.0899997</v>
      </c>
      <c r="C79" s="62">
        <v>2063909009.0600002</v>
      </c>
      <c r="D79" s="62">
        <v>94624759.129999995</v>
      </c>
      <c r="E79" s="62">
        <v>830775249.6500001</v>
      </c>
      <c r="F79" s="62">
        <v>2225991052.8099995</v>
      </c>
      <c r="G79" s="43">
        <v>44495106.666671112</v>
      </c>
      <c r="H79" s="203"/>
      <c r="I79" s="251">
        <v>156207115.49126247</v>
      </c>
      <c r="J79" s="43">
        <v>2416986598.2145905</v>
      </c>
      <c r="K79" s="39">
        <v>2557667826.5249243</v>
      </c>
      <c r="L79" s="39">
        <v>14515363750.78541</v>
      </c>
      <c r="M79" s="39">
        <v>15341775524.194719</v>
      </c>
      <c r="N79" s="246">
        <f t="shared" si="3"/>
        <v>0.16651229963725919</v>
      </c>
      <c r="O79" s="139">
        <f t="shared" si="3"/>
        <v>0.16671263521561497</v>
      </c>
      <c r="P79" s="240"/>
      <c r="Q79" s="240"/>
      <c r="R79" s="240"/>
      <c r="S79" s="240"/>
      <c r="T79" s="240"/>
      <c r="U79" s="240"/>
      <c r="V79" s="240"/>
      <c r="W79" s="240"/>
      <c r="X79" s="240"/>
      <c r="Y79" s="240"/>
      <c r="Z79" s="240"/>
      <c r="AA79" s="240"/>
      <c r="AG79" s="151"/>
      <c r="AH79" s="45"/>
      <c r="AI79" s="45"/>
    </row>
    <row r="80" spans="1:35" x14ac:dyDescent="0.3">
      <c r="A80" s="52" t="s">
        <v>101</v>
      </c>
      <c r="B80" s="39">
        <v>3598256618.4099994</v>
      </c>
      <c r="C80" s="40">
        <v>2207622478.7799997</v>
      </c>
      <c r="D80" s="40">
        <v>68712898.870000005</v>
      </c>
      <c r="E80" s="40">
        <v>872007068.57000005</v>
      </c>
      <c r="F80" s="40">
        <v>2331354107.0699997</v>
      </c>
      <c r="G80" s="43">
        <v>87117469.039524511</v>
      </c>
      <c r="H80" s="115"/>
      <c r="I80" s="40">
        <v>163600882.31010368</v>
      </c>
      <c r="J80" s="238">
        <v>2476299692.8305788</v>
      </c>
      <c r="K80" s="39">
        <v>2521826963.1203046</v>
      </c>
      <c r="L80" s="39">
        <v>15022434577.546827</v>
      </c>
      <c r="M80" s="39">
        <v>15427651288.082417</v>
      </c>
      <c r="N80" s="247">
        <f t="shared" si="3"/>
        <v>0.16484010498083726</v>
      </c>
      <c r="O80" s="141">
        <f t="shared" si="3"/>
        <v>0.16346149624657194</v>
      </c>
      <c r="P80" s="240"/>
      <c r="Q80" s="240"/>
      <c r="R80" s="240"/>
      <c r="S80" s="240"/>
      <c r="T80" s="240"/>
      <c r="U80" s="240"/>
      <c r="V80" s="240"/>
      <c r="W80" s="240"/>
      <c r="X80" s="240"/>
      <c r="Y80" s="240"/>
      <c r="Z80" s="240"/>
      <c r="AA80" s="240"/>
      <c r="AG80" s="151"/>
      <c r="AH80" s="45"/>
      <c r="AI80" s="45"/>
    </row>
    <row r="81" spans="1:35" x14ac:dyDescent="0.3">
      <c r="A81" s="52" t="s">
        <v>102</v>
      </c>
      <c r="B81" s="39">
        <v>3498848044.5000005</v>
      </c>
      <c r="C81" s="40">
        <v>2116008047.28</v>
      </c>
      <c r="D81" s="40">
        <v>74106934.769999996</v>
      </c>
      <c r="E81" s="40">
        <v>889100648.16000009</v>
      </c>
      <c r="F81" s="40">
        <v>2346047580.150001</v>
      </c>
      <c r="G81" s="43">
        <v>46342879.211114094</v>
      </c>
      <c r="H81" s="115"/>
      <c r="I81" s="40">
        <v>164631984.85810277</v>
      </c>
      <c r="J81" s="238">
        <v>2535783402.7969899</v>
      </c>
      <c r="K81" s="39">
        <v>2592725025.6287546</v>
      </c>
      <c r="L81" s="39">
        <v>15668860227.512272</v>
      </c>
      <c r="M81" s="39">
        <v>15636735346.024107</v>
      </c>
      <c r="N81" s="247">
        <f t="shared" si="3"/>
        <v>0.16183585570216</v>
      </c>
      <c r="O81" s="141">
        <f t="shared" si="3"/>
        <v>0.1658098681249342</v>
      </c>
      <c r="P81" s="240"/>
      <c r="Q81" s="240"/>
      <c r="R81" s="240"/>
      <c r="S81" s="240"/>
      <c r="T81" s="240"/>
      <c r="U81" s="240"/>
      <c r="V81" s="240"/>
      <c r="W81" s="240"/>
      <c r="X81" s="240"/>
      <c r="Y81" s="240"/>
      <c r="Z81" s="240"/>
      <c r="AA81" s="240"/>
      <c r="AG81" s="151"/>
      <c r="AH81" s="45"/>
      <c r="AI81" s="45"/>
    </row>
    <row r="82" spans="1:35" x14ac:dyDescent="0.3">
      <c r="A82" s="48" t="s">
        <v>103</v>
      </c>
      <c r="B82" s="47">
        <v>4295355534.3399992</v>
      </c>
      <c r="C82" s="48">
        <v>2499712092.8999996</v>
      </c>
      <c r="D82" s="48">
        <v>77003622.540000007</v>
      </c>
      <c r="E82" s="48">
        <v>1017459277.7</v>
      </c>
      <c r="F82" s="48">
        <v>2890106341.6799994</v>
      </c>
      <c r="G82" s="50">
        <v>103523762.98865715</v>
      </c>
      <c r="H82" s="124"/>
      <c r="I82" s="48">
        <v>202810866.88418594</v>
      </c>
      <c r="J82" s="249">
        <v>3067351476.6455283</v>
      </c>
      <c r="K82" s="47">
        <v>2824201355.2137046</v>
      </c>
      <c r="L82" s="47">
        <v>17238196565.484291</v>
      </c>
      <c r="M82" s="125">
        <v>16038692963.027552</v>
      </c>
      <c r="N82" s="248">
        <f t="shared" si="3"/>
        <v>0.17793923308585696</v>
      </c>
      <c r="O82" s="144">
        <f t="shared" si="3"/>
        <v>0.17608675231354967</v>
      </c>
      <c r="P82" s="240"/>
      <c r="Q82" s="240"/>
      <c r="R82" s="240"/>
      <c r="S82" s="240"/>
      <c r="T82" s="240"/>
      <c r="U82" s="240"/>
      <c r="V82" s="240"/>
      <c r="W82" s="240"/>
      <c r="X82" s="240"/>
      <c r="Y82" s="240"/>
      <c r="Z82" s="240"/>
      <c r="AA82" s="240"/>
      <c r="AG82" s="151"/>
      <c r="AH82" s="45"/>
      <c r="AI82" s="45"/>
    </row>
    <row r="83" spans="1:35" x14ac:dyDescent="0.3">
      <c r="A83" s="52" t="s">
        <v>104</v>
      </c>
      <c r="B83" s="61">
        <v>3812943528.8599997</v>
      </c>
      <c r="C83" s="62">
        <v>2556273445.73</v>
      </c>
      <c r="D83" s="62">
        <v>109226081.13</v>
      </c>
      <c r="E83" s="62">
        <v>1024882419.3299999</v>
      </c>
      <c r="F83" s="62">
        <v>2390778583.5899997</v>
      </c>
      <c r="G83" s="43">
        <v>16392301.803777613</v>
      </c>
      <c r="H83" s="203"/>
      <c r="I83" s="251">
        <v>-5121895.1539936997</v>
      </c>
      <c r="J83" s="43">
        <v>2463934750.4122286</v>
      </c>
      <c r="K83" s="39">
        <v>2610966506.6109805</v>
      </c>
      <c r="L83" s="39">
        <v>15236538871.949432</v>
      </c>
      <c r="M83" s="39">
        <v>16098822185.206062</v>
      </c>
      <c r="N83" s="246">
        <f t="shared" si="3"/>
        <v>0.16171223472204363</v>
      </c>
      <c r="O83" s="139">
        <f t="shared" si="3"/>
        <v>0.16218369745150152</v>
      </c>
      <c r="P83" s="240"/>
      <c r="Q83" s="240"/>
      <c r="R83" s="240"/>
      <c r="S83" s="240"/>
      <c r="T83" s="240"/>
      <c r="U83" s="240"/>
      <c r="V83" s="240"/>
      <c r="W83" s="240"/>
      <c r="X83" s="240"/>
      <c r="Y83" s="240"/>
      <c r="Z83" s="240"/>
      <c r="AA83" s="240"/>
      <c r="AG83" s="151"/>
      <c r="AH83" s="45"/>
      <c r="AI83" s="45"/>
    </row>
    <row r="84" spans="1:35" x14ac:dyDescent="0.3">
      <c r="A84" s="52" t="s">
        <v>105</v>
      </c>
      <c r="B84" s="39">
        <v>4018879674.5900002</v>
      </c>
      <c r="C84" s="40">
        <v>2692092168.9200001</v>
      </c>
      <c r="D84" s="40">
        <v>80218172.75999999</v>
      </c>
      <c r="E84" s="40">
        <v>1152055251.0699999</v>
      </c>
      <c r="F84" s="40">
        <v>2559060929.5</v>
      </c>
      <c r="G84" s="43">
        <v>28186322.060006764</v>
      </c>
      <c r="H84" s="115"/>
      <c r="I84" s="40">
        <v>-5121895.1539936997</v>
      </c>
      <c r="J84" s="238">
        <v>2620094521.1859999</v>
      </c>
      <c r="K84" s="39">
        <v>2665070787.0497904</v>
      </c>
      <c r="L84" s="39">
        <v>16106165624.440666</v>
      </c>
      <c r="M84" s="39">
        <v>16510050611.233688</v>
      </c>
      <c r="N84" s="247">
        <f t="shared" si="3"/>
        <v>0.16267649186533126</v>
      </c>
      <c r="O84" s="141">
        <f t="shared" si="3"/>
        <v>0.16142111552562025</v>
      </c>
      <c r="P84" s="240"/>
      <c r="Q84" s="240"/>
      <c r="R84" s="240"/>
      <c r="S84" s="240"/>
      <c r="T84" s="240"/>
      <c r="U84" s="240"/>
      <c r="V84" s="240"/>
      <c r="W84" s="240"/>
      <c r="X84" s="240"/>
      <c r="Y84" s="240"/>
      <c r="Z84" s="240"/>
      <c r="AA84" s="240"/>
      <c r="AG84" s="151"/>
      <c r="AH84" s="45"/>
      <c r="AI84" s="45"/>
    </row>
    <row r="85" spans="1:35" x14ac:dyDescent="0.3">
      <c r="A85" s="52" t="s">
        <v>106</v>
      </c>
      <c r="B85" s="39">
        <v>4186144984.7800002</v>
      </c>
      <c r="C85" s="40">
        <v>2257225547.3100004</v>
      </c>
      <c r="D85" s="40">
        <v>73581170.189999983</v>
      </c>
      <c r="E85" s="40">
        <v>544395297.07000005</v>
      </c>
      <c r="F85" s="40">
        <v>2546895904.73</v>
      </c>
      <c r="G85" s="43">
        <v>17073033.854610778</v>
      </c>
      <c r="H85" s="115"/>
      <c r="I85" s="40">
        <v>0</v>
      </c>
      <c r="J85" s="238">
        <v>2629123043.0753889</v>
      </c>
      <c r="K85" s="39">
        <v>2688531249.2415504</v>
      </c>
      <c r="L85" s="39">
        <v>16505997350</v>
      </c>
      <c r="M85" s="39">
        <v>16497322929.689962</v>
      </c>
      <c r="N85" s="247">
        <f t="shared" si="3"/>
        <v>0.15928289501848181</v>
      </c>
      <c r="O85" s="141">
        <f t="shared" si="3"/>
        <v>0.16296772880665655</v>
      </c>
      <c r="P85" s="240"/>
      <c r="Q85" s="240"/>
      <c r="R85" s="240"/>
      <c r="S85" s="240"/>
      <c r="T85" s="240"/>
      <c r="U85" s="240"/>
      <c r="V85" s="240"/>
      <c r="W85" s="240"/>
      <c r="X85" s="240"/>
      <c r="Y85" s="240"/>
      <c r="Z85" s="240"/>
      <c r="AA85" s="240"/>
      <c r="AG85" s="151"/>
      <c r="AH85" s="45"/>
      <c r="AI85" s="45"/>
    </row>
    <row r="86" spans="1:35" x14ac:dyDescent="0.3">
      <c r="A86" s="48" t="s">
        <v>107</v>
      </c>
      <c r="B86" s="47">
        <v>4951044121.0999994</v>
      </c>
      <c r="C86" s="48">
        <v>2622080382.1999998</v>
      </c>
      <c r="D86" s="48">
        <v>87598687.11999999</v>
      </c>
      <c r="E86" s="48">
        <v>535162055.62</v>
      </c>
      <c r="F86" s="48">
        <v>2951724481.6399994</v>
      </c>
      <c r="G86" s="50">
        <v>56609552.451704837</v>
      </c>
      <c r="H86" s="124"/>
      <c r="I86" s="48">
        <v>0</v>
      </c>
      <c r="J86" s="249">
        <v>3002065812.2682943</v>
      </c>
      <c r="K86" s="47">
        <v>2750649584.0395904</v>
      </c>
      <c r="L86" s="47">
        <v>18234334660</v>
      </c>
      <c r="M86" s="125">
        <v>16976840780.26038</v>
      </c>
      <c r="N86" s="248">
        <f t="shared" si="3"/>
        <v>0.16463807801300354</v>
      </c>
      <c r="O86" s="144">
        <f t="shared" si="3"/>
        <v>0.16202364265781863</v>
      </c>
      <c r="P86" s="240"/>
      <c r="Q86" s="240"/>
      <c r="R86" s="240"/>
      <c r="S86" s="240"/>
      <c r="T86" s="240"/>
      <c r="U86" s="240"/>
      <c r="V86" s="240"/>
      <c r="W86" s="240"/>
      <c r="X86" s="240"/>
      <c r="Y86" s="240"/>
      <c r="Z86" s="240"/>
      <c r="AA86" s="240"/>
      <c r="AG86" s="151"/>
      <c r="AH86" s="45"/>
      <c r="AI86" s="45"/>
    </row>
    <row r="87" spans="1:35" x14ac:dyDescent="0.3">
      <c r="A87" s="52"/>
      <c r="B87" s="40"/>
      <c r="C87" s="40"/>
      <c r="D87" s="40"/>
      <c r="E87" s="40"/>
      <c r="F87" s="40"/>
      <c r="I87" s="252"/>
      <c r="J87" s="253"/>
      <c r="K87" s="254"/>
      <c r="L87" s="254"/>
      <c r="M87" s="254"/>
    </row>
    <row r="88" spans="1:35" x14ac:dyDescent="0.3">
      <c r="A88" s="154" t="s">
        <v>12</v>
      </c>
      <c r="J88" s="253"/>
      <c r="K88" s="254"/>
      <c r="L88" s="254"/>
      <c r="M88" s="254"/>
    </row>
    <row r="89" spans="1:35" x14ac:dyDescent="0.3">
      <c r="A89" s="155" t="s">
        <v>133</v>
      </c>
      <c r="B89" s="155"/>
      <c r="C89" s="155"/>
      <c r="D89" s="155"/>
      <c r="E89" s="155"/>
      <c r="F89" s="155"/>
      <c r="G89" s="155"/>
      <c r="H89" s="155"/>
      <c r="J89" s="253"/>
      <c r="K89" s="254"/>
      <c r="L89" s="254"/>
      <c r="M89" s="254"/>
    </row>
    <row r="90" spans="1:35" ht="28.5" customHeight="1" x14ac:dyDescent="0.3">
      <c r="A90" s="155"/>
      <c r="B90" s="155"/>
      <c r="C90" s="155"/>
      <c r="D90" s="155"/>
      <c r="E90" s="155"/>
      <c r="F90" s="155"/>
      <c r="G90" s="155"/>
      <c r="H90" s="155"/>
      <c r="J90" s="253"/>
      <c r="K90" s="254"/>
      <c r="L90" s="254"/>
      <c r="M90" s="254"/>
    </row>
    <row r="91" spans="1:35" x14ac:dyDescent="0.3">
      <c r="C91" s="45"/>
      <c r="F91" s="255"/>
      <c r="J91" s="253"/>
      <c r="K91" s="254"/>
      <c r="L91" s="254"/>
      <c r="M91" s="254"/>
    </row>
    <row r="92" spans="1:35" x14ac:dyDescent="0.3">
      <c r="F92" s="255"/>
      <c r="J92" s="253"/>
      <c r="K92" s="254"/>
    </row>
    <row r="93" spans="1:35" x14ac:dyDescent="0.3">
      <c r="F93" s="255"/>
      <c r="J93" s="253"/>
      <c r="K93" s="254"/>
    </row>
    <row r="94" spans="1:35" x14ac:dyDescent="0.3">
      <c r="F94" s="255"/>
      <c r="J94" s="253"/>
    </row>
    <row r="95" spans="1:35" x14ac:dyDescent="0.3">
      <c r="F95" s="255"/>
      <c r="J95" s="253"/>
    </row>
    <row r="96" spans="1:35" x14ac:dyDescent="0.3">
      <c r="F96" s="255"/>
      <c r="J96" s="253"/>
    </row>
    <row r="97" spans="6:6" x14ac:dyDescent="0.3">
      <c r="F97" s="255"/>
    </row>
    <row r="98" spans="6:6" x14ac:dyDescent="0.3">
      <c r="F98" s="255"/>
    </row>
    <row r="99" spans="6:6" x14ac:dyDescent="0.3">
      <c r="F99" s="255"/>
    </row>
    <row r="100" spans="6:6" x14ac:dyDescent="0.3">
      <c r="F100" s="255"/>
    </row>
  </sheetData>
  <mergeCells count="2">
    <mergeCell ref="B1:J1"/>
    <mergeCell ref="A89:H90"/>
  </mergeCells>
  <pageMargins left="0.7" right="0.7" top="0.75" bottom="0.75" header="0.3" footer="0.3"/>
  <headerFooter>
    <oddFooter>&amp;L_x000D_&amp;1#&amp;"Calibri"&amp;10&amp;K000000 Interné</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Úvod</vt:lpstr>
      <vt:lpstr>DPH_podane_priznania</vt:lpstr>
      <vt:lpstr>EDS_podane_priznania</vt:lpstr>
      <vt:lpstr>DPH_priznania_kontrolor</vt:lpstr>
      <vt:lpstr>EDS_priznania_kontrolor</vt:lpstr>
      <vt:lpstr>DPH_priznania_mix</vt:lpstr>
      <vt:lpstr>EDS_priznania_mix</vt:lpstr>
    </vt:vector>
  </TitlesOfParts>
  <Company>Ministerstvo financii Slovenskej republiky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Antalicova Jana</dc:creator>
  <cp:lastModifiedBy>Antalicova Jana</cp:lastModifiedBy>
  <dcterms:created xsi:type="dcterms:W3CDTF">2026-04-13T14:13:04Z</dcterms:created>
  <dcterms:modified xsi:type="dcterms:W3CDTF">2026-04-13T14:13:07Z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805978-f532-4a1a-b9e1-4e19c2c6466f_Enabled">
    <vt:lpwstr>true</vt:lpwstr>
  </property>
  <property fmtid="{D5CDD505-2E9C-101B-9397-08002B2CF9AE}" pid="3" name="MSIP_Label_4c805978-f532-4a1a-b9e1-4e19c2c6466f_SetDate">
    <vt:lpwstr>2026-04-13T14:13:04Z</vt:lpwstr>
  </property>
  <property fmtid="{D5CDD505-2E9C-101B-9397-08002B2CF9AE}" pid="4" name="MSIP_Label_4c805978-f532-4a1a-b9e1-4e19c2c6466f_Method">
    <vt:lpwstr>Standard</vt:lpwstr>
  </property>
  <property fmtid="{D5CDD505-2E9C-101B-9397-08002B2CF9AE}" pid="5" name="MSIP_Label_4c805978-f532-4a1a-b9e1-4e19c2c6466f_Name">
    <vt:lpwstr>Internal</vt:lpwstr>
  </property>
  <property fmtid="{D5CDD505-2E9C-101B-9397-08002B2CF9AE}" pid="6" name="MSIP_Label_4c805978-f532-4a1a-b9e1-4e19c2c6466f_SiteId">
    <vt:lpwstr>579df390-dbff-49fd-8f10-624670566482</vt:lpwstr>
  </property>
  <property fmtid="{D5CDD505-2E9C-101B-9397-08002B2CF9AE}" pid="7" name="MSIP_Label_4c805978-f532-4a1a-b9e1-4e19c2c6466f_ActionId">
    <vt:lpwstr>401a728c-441c-402b-a07f-f9890759f19d</vt:lpwstr>
  </property>
  <property fmtid="{D5CDD505-2E9C-101B-9397-08002B2CF9AE}" pid="8" name="MSIP_Label_4c805978-f532-4a1a-b9e1-4e19c2c6466f_ContentBits">
    <vt:lpwstr>2</vt:lpwstr>
  </property>
  <property fmtid="{D5CDD505-2E9C-101B-9397-08002B2CF9AE}" pid="9" name="MSIP_Label_4c805978-f532-4a1a-b9e1-4e19c2c6466f_Tag">
    <vt:lpwstr>10, 3, 0, 1</vt:lpwstr>
  </property>
</Properties>
</file>