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IFP_NEW\5_MATERIALY\5_3_Strategicke_materialy\Narodny fiskalny a strukturalny plan\2024\Tabulky\"/>
    </mc:Choice>
  </mc:AlternateContent>
  <xr:revisionPtr revIDLastSave="0" documentId="13_ncr:1_{3E0875C8-1544-4BC9-BB15-207F2DB68291}" xr6:coauthVersionLast="47" xr6:coauthVersionMax="47" xr10:uidLastSave="{00000000-0000-0000-0000-000000000000}"/>
  <bookViews>
    <workbookView xWindow="28680" yWindow="-120" windowWidth="29040" windowHeight="17520" xr2:uid="{00000000-000D-0000-FFFF-FFFF00000000}"/>
  </bookViews>
  <sheets>
    <sheet name="1a" sheetId="1" r:id="rId1"/>
    <sheet name="1b" sheetId="2" r:id="rId2"/>
    <sheet name="2" sheetId="3" r:id="rId3"/>
    <sheet name="3" sheetId="4" r:id="rId4"/>
    <sheet name="4" sheetId="5" r:id="rId5"/>
    <sheet name="5" sheetId="6" r:id="rId6"/>
    <sheet name="7a" sheetId="8" r:id="rId7"/>
    <sheet name="7b" sheetId="9" r:id="rId8"/>
    <sheet name="9" sheetId="14" r:id="rId9"/>
    <sheet name="10" sheetId="15"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5" l="1"/>
  <c r="I34" i="5" s="1"/>
  <c r="I13" i="5" l="1"/>
  <c r="H30" i="5" l="1"/>
  <c r="H34" i="5" s="1"/>
  <c r="G30" i="5"/>
  <c r="G34" i="5" s="1"/>
  <c r="J54" i="5" l="1"/>
  <c r="K54" i="5"/>
  <c r="L54" i="5"/>
  <c r="M54" i="5"/>
  <c r="I54" i="5"/>
  <c r="G13" i="5" l="1"/>
  <c r="H13" i="5"/>
  <c r="M7" i="3" l="1"/>
  <c r="L7" i="3"/>
  <c r="I7" i="3"/>
  <c r="H7" i="3"/>
  <c r="K7" i="3"/>
  <c r="J7" i="3"/>
  <c r="I41" i="6" l="1"/>
  <c r="J41" i="6"/>
  <c r="K41" i="6"/>
  <c r="L41" i="6"/>
  <c r="M41" i="6"/>
  <c r="H41" i="6"/>
  <c r="H39" i="5" l="1"/>
  <c r="H47" i="5" s="1"/>
  <c r="J39" i="5"/>
  <c r="J47" i="5" s="1"/>
  <c r="K39" i="5"/>
  <c r="K47" i="5" s="1"/>
  <c r="L39" i="5"/>
  <c r="L47" i="5" s="1"/>
  <c r="M39" i="5"/>
  <c r="M47" i="5" s="1"/>
  <c r="I39" i="5" l="1"/>
  <c r="I47" i="5" s="1"/>
  <c r="H5" i="1" l="1"/>
  <c r="I5" i="1" l="1"/>
  <c r="J5" i="1" s="1"/>
  <c r="K5" i="1" s="1"/>
  <c r="L5" i="1" s="1"/>
</calcChain>
</file>

<file path=xl/sharedStrings.xml><?xml version="1.0" encoding="utf-8"?>
<sst xmlns="http://schemas.openxmlformats.org/spreadsheetml/2006/main" count="520" uniqueCount="301">
  <si>
    <t>rast v %</t>
  </si>
  <si>
    <t>Čisté národne financované primárne výdavky (NFPE)</t>
  </si>
  <si>
    <t>Kumulatívny rast NFPE</t>
  </si>
  <si>
    <t>Zdroj: Európska komisia</t>
  </si>
  <si>
    <t>Potenciálny HDP</t>
  </si>
  <si>
    <t>Deflátor HDP</t>
  </si>
  <si>
    <t>% HDP</t>
  </si>
  <si>
    <t>Čisté pôžičky poskytnuté / prijaté verejnej správy</t>
  </si>
  <si>
    <t>Štrukturálne saldo</t>
  </si>
  <si>
    <t>Primárne štrukturálne saldo</t>
  </si>
  <si>
    <t>Hrubý dlh</t>
  </si>
  <si>
    <t>Zmena hrubého dlhu</t>
  </si>
  <si>
    <t>mld. eur</t>
  </si>
  <si>
    <t>Hrubý domáci produkt</t>
  </si>
  <si>
    <t>Reálny HDP</t>
  </si>
  <si>
    <t>Nominálny HDP</t>
  </si>
  <si>
    <t>Dekompozícia reálneho HDP</t>
  </si>
  <si>
    <t>Konečná spotreba domácností a NISD</t>
  </si>
  <si>
    <t>Konečná spotreba verejnej správy</t>
  </si>
  <si>
    <t>Tvorba hrubého fixného kapitálu</t>
  </si>
  <si>
    <t>Zmena stavu zásob a čisté nadobudnutie cenností</t>
  </si>
  <si>
    <t>Export tovarov a služieb</t>
  </si>
  <si>
    <t>Import tovarov a služieb</t>
  </si>
  <si>
    <t>Príspevky k reálnemu HDP</t>
  </si>
  <si>
    <t>Domáci dopyt spolu</t>
  </si>
  <si>
    <t>Saldo zahraničného obchodu s výrobkami a službami</t>
  </si>
  <si>
    <t>Deflátory a HICP</t>
  </si>
  <si>
    <t>Deflátor domácej spotreby</t>
  </si>
  <si>
    <t>p.m. HICP</t>
  </si>
  <si>
    <t>Deflátor spotreby verejnej správy</t>
  </si>
  <si>
    <t>Deflátor exportných cien</t>
  </si>
  <si>
    <t>Deflátor importných cien</t>
  </si>
  <si>
    <t>Trh práce</t>
  </si>
  <si>
    <t>Deflátor investícií</t>
  </si>
  <si>
    <t>Domáca zamestnanosť (v tisícoch ľudí, národné účty)</t>
  </si>
  <si>
    <t>Priemerný ročný počet odpracovaných hodín na zamestnanca</t>
  </si>
  <si>
    <t>Reálny HDP na zamestnanca</t>
  </si>
  <si>
    <t>Reálny HDP na odpracovanú hodinu</t>
  </si>
  <si>
    <t>Kompenzácie zamestnancov (mld. eur)</t>
  </si>
  <si>
    <t>Nezamestnanosť (%)</t>
  </si>
  <si>
    <t>Potenciálne HDP</t>
  </si>
  <si>
    <t>Príspevky v potenciálnemu rastu</t>
  </si>
  <si>
    <t>Práca</t>
  </si>
  <si>
    <t>Kapitál</t>
  </si>
  <si>
    <t>TFP</t>
  </si>
  <si>
    <t>Produkčná medzera (% k potenciálnemu HDP)</t>
  </si>
  <si>
    <t>Potenciálny produkt a jeho komponenty</t>
  </si>
  <si>
    <t>Popis investičnej potreby</t>
  </si>
  <si>
    <t>Energetická bezpečnosť</t>
  </si>
  <si>
    <t>Názov</t>
  </si>
  <si>
    <t>CSR</t>
  </si>
  <si>
    <t>Výmenný kurz NAC/EUR (iba nečlenovia Eurozóny)</t>
  </si>
  <si>
    <t>Krátkodobá úroková miera (%, ročný priemer)</t>
  </si>
  <si>
    <t>Dlhodobá úroková miera (%, ročný priemer)</t>
  </si>
  <si>
    <t xml:space="preserve"> -</t>
  </si>
  <si>
    <t>Výmenný kurz USD/EUR (ročný priemer)</t>
  </si>
  <si>
    <t>Reálny rast svetovej ekonomiky, mimo EÚ (rast)</t>
  </si>
  <si>
    <t>Reálny HDP EÚ (rast)</t>
  </si>
  <si>
    <t>Svetový objem importu, mimo EÚ (rast)</t>
  </si>
  <si>
    <t xml:space="preserve"> v % HDP</t>
  </si>
  <si>
    <t>ESA kód</t>
  </si>
  <si>
    <t>Subsektor</t>
  </si>
  <si>
    <t>Príjmy/Výdavky</t>
  </si>
  <si>
    <t>One-off</t>
  </si>
  <si>
    <t>Spolu</t>
  </si>
  <si>
    <t>Názov opatrenia</t>
  </si>
  <si>
    <t>Hrubý dlh (% HDP)</t>
  </si>
  <si>
    <t>Štrukturálne primárne saldo (% z potenciálneho HDP)</t>
  </si>
  <si>
    <t>Cyklická zložka (% z potenciálneho HDP)</t>
  </si>
  <si>
    <t>Jednorazové opatrenia (% HDP)</t>
  </si>
  <si>
    <t>Dlhodobá úroková miera (%)</t>
  </si>
  <si>
    <t>Krátkodobá úroková miera (%)</t>
  </si>
  <si>
    <t>Deflátor HDP (rast v %)</t>
  </si>
  <si>
    <t>Reálny HDP (rast v %)</t>
  </si>
  <si>
    <t>Potenciálny HDP (rast v %)</t>
  </si>
  <si>
    <t>Nominálne HDP (rast v %)</t>
  </si>
  <si>
    <t>Finančný rizikový scenár</t>
  </si>
  <si>
    <t>Stochastická simulácia</t>
  </si>
  <si>
    <t>Primárne štrukturálne saldo (% z potenciálneho HDP)</t>
  </si>
  <si>
    <t>Reálny HDP (miera rastu)</t>
  </si>
  <si>
    <t>Potenciálny HDP (miera rastu)</t>
  </si>
  <si>
    <t>Pravdepodobnosť dlhu pod jeho úrovňou v čase 2028/2031</t>
  </si>
  <si>
    <t>Príjmy</t>
  </si>
  <si>
    <t>v % HDP</t>
  </si>
  <si>
    <t>D.2</t>
  </si>
  <si>
    <t>D.5</t>
  </si>
  <si>
    <t>D.61</t>
  </si>
  <si>
    <t>Dane na produkciu a import</t>
  </si>
  <si>
    <t>Sociálne odvody</t>
  </si>
  <si>
    <t>Kapitálové dane</t>
  </si>
  <si>
    <t>Bežné dane z príjmu a bohatstva</t>
  </si>
  <si>
    <t>Ostatné kapitálové príjmy</t>
  </si>
  <si>
    <t>Ostatné bežné príjmy</t>
  </si>
  <si>
    <t>Príjmy spolu</t>
  </si>
  <si>
    <t>TR</t>
  </si>
  <si>
    <t>Z toho: Transfery z EU (akruál)</t>
  </si>
  <si>
    <t>Celkové príjmy bez transferu z EÚ (7-8)</t>
  </si>
  <si>
    <t>p.m. Príjmové opatrenia (inkrement mimo EU fondových opatrení)</t>
  </si>
  <si>
    <t>p.m. Jednorazové príjmy zahrnuté v prognóze (level)</t>
  </si>
  <si>
    <t>Kompenzácie zamestnancov</t>
  </si>
  <si>
    <t>Medzispotreba</t>
  </si>
  <si>
    <t>Úrokové výdavky</t>
  </si>
  <si>
    <t>Subvencie</t>
  </si>
  <si>
    <t>Ostatné bežné transfery</t>
  </si>
  <si>
    <t>Z toho: Národne financované verejné investície</t>
  </si>
  <si>
    <t>Kapitálové transfery</t>
  </si>
  <si>
    <t>Ostatné kapitálové výdavky</t>
  </si>
  <si>
    <t>Výdavky spolu</t>
  </si>
  <si>
    <t>Národne financované výdavky (23-24)</t>
  </si>
  <si>
    <t>p.m. Národne kofinancovanie fondov EÚ</t>
  </si>
  <si>
    <t>p.m. Cyklický komponent dávok v nezamestnanosti</t>
  </si>
  <si>
    <t>p.m. Jednorazové výdavky zahrnuté v projekcii (level)</t>
  </si>
  <si>
    <t>Čisté národne financované primárne výdavky (pred príjmovými opatreniami (=25-26-27-28-14)</t>
  </si>
  <si>
    <t>Národne financované primárne výdavky</t>
  </si>
  <si>
    <t>Rast čistých národných primárnych výdavkov</t>
  </si>
  <si>
    <t>Výsledok hospodárenia</t>
  </si>
  <si>
    <t>B.9</t>
  </si>
  <si>
    <t>B.9-D.41p</t>
  </si>
  <si>
    <t>Primárny výsledok hospodárenia</t>
  </si>
  <si>
    <t>Cyklické očistenie</t>
  </si>
  <si>
    <t>Dlh</t>
  </si>
  <si>
    <t>Štrukturálne primárne saldo</t>
  </si>
  <si>
    <t>Príspevky k zmene hrubého dlhu</t>
  </si>
  <si>
    <t>Efekt snehovej gule</t>
  </si>
  <si>
    <t>Primárne saldo (= mínus 32)</t>
  </si>
  <si>
    <t>p.m. Implicitná úroková miera dlhu (= 14 / dlh (t-1))</t>
  </si>
  <si>
    <t>miera rastu</t>
  </si>
  <si>
    <t>%</t>
  </si>
  <si>
    <t>P.11+P.12+P.131+D.39+D.4+D.7</t>
  </si>
  <si>
    <t>D.91</t>
  </si>
  <si>
    <t>D.92+D..99</t>
  </si>
  <si>
    <t>D.7EU+D.9EU</t>
  </si>
  <si>
    <t>D.1</t>
  </si>
  <si>
    <t>P.2</t>
  </si>
  <si>
    <t>D.41</t>
  </si>
  <si>
    <t>D.62</t>
  </si>
  <si>
    <t>D.632</t>
  </si>
  <si>
    <t>D.3</t>
  </si>
  <si>
    <t>D.29+(D.4-D.41)+D.5+D.7+D.8</t>
  </si>
  <si>
    <t>P.51</t>
  </si>
  <si>
    <t>D.9</t>
  </si>
  <si>
    <t>P.52+P.53+NP</t>
  </si>
  <si>
    <t>TE</t>
  </si>
  <si>
    <t>Sociálne dávky okrem naturálnych sociálnych transferov</t>
  </si>
  <si>
    <t>Naturálne sociálne transfery</t>
  </si>
  <si>
    <t>TABUĽKA 1a – Fiškálny záväzok</t>
  </si>
  <si>
    <t>TABUĽKA 1b – Hlavné ukazovatele</t>
  </si>
  <si>
    <t>TABUĽKA 2 – Makroekonomický scenár</t>
  </si>
  <si>
    <t>Zosúladenie deficitu a dlhu (= 36-38-39)</t>
  </si>
  <si>
    <t>Implicitná úroková miera (%)</t>
  </si>
  <si>
    <t>Zosúladenie deficitu a dlhu (% HDP)</t>
  </si>
  <si>
    <t>Úrokové náklady (% HDP)</t>
  </si>
  <si>
    <t>TABUĽKA 3 – Externé predpoklady</t>
  </si>
  <si>
    <t>TABUĽKA 4 – Rozpočtová projekcia</t>
  </si>
  <si>
    <t>TABUĽKA 5 – Odhadovaný vplyv diskrečných príjmových opatrení</t>
  </si>
  <si>
    <t>TABUĽKA 7a – Prognóza hrubého dlhu a nominálneho deficitu a hlavné predpoklady (podľa plánovanej fiškálnej trajektórie)</t>
  </si>
  <si>
    <t>TABUĽKA 7b – Prognóza dlhu, rizikové scenáre, deterministické scenáre a stochastické simulácie</t>
  </si>
  <si>
    <t>TABUĽKA 9 – Ostatné reformy a investície</t>
  </si>
  <si>
    <t>TABUĽKA 10 – Investičné potreby</t>
  </si>
  <si>
    <t>Kompenzácie na zamestnanca (=23/19)</t>
  </si>
  <si>
    <t>Cena ropy (Brent, USD/barel)</t>
  </si>
  <si>
    <t>Výdavky</t>
  </si>
  <si>
    <t>Z toho: Výdavky financované z transferov z EÚ (=8)</t>
  </si>
  <si>
    <t>Saldo verejnej správy (% HDP)</t>
  </si>
  <si>
    <t>Scenár vyššieho primárneho štrukturálneho salda</t>
  </si>
  <si>
    <t>Scenár nepriaznivého rast-úrokového diferenciálu</t>
  </si>
  <si>
    <t>Spoločné priority</t>
  </si>
  <si>
    <t>n/a</t>
  </si>
  <si>
    <t>Reálny rast HDP</t>
  </si>
  <si>
    <t>Reforma 1: Nahradenie rodičovského dôchodku daňovou asignáciou rodičom</t>
  </si>
  <si>
    <t>Reforma 2:  Adresnejší daňový bonus</t>
  </si>
  <si>
    <t>Reforma 3: Zníženie mzdových výdavkov vo verejnom sektore</t>
  </si>
  <si>
    <t>Reforma 5: Skvalitnenie elektronických služieb finančnej správy a podpora proklientského prístupu</t>
  </si>
  <si>
    <t>Reforma 6: Posilnenie inklúzie a desegregácie vo vzdelávaní</t>
  </si>
  <si>
    <t>Reforma 7: Novela stavebného zákona</t>
  </si>
  <si>
    <t>Reforma 4: Zasielanie údajov z faktúr daňových subjektov (eFaktúra)</t>
  </si>
  <si>
    <t>Investícia 1: Posilnenie obranných kapacít</t>
  </si>
  <si>
    <t>Investícia 2: Rozšírenie ponuky nájomného bývania</t>
  </si>
  <si>
    <t>Posilnenie sociálnej a hospodárskej odolnosti</t>
  </si>
  <si>
    <t>Žiadne</t>
  </si>
  <si>
    <t>Budovanie obranných kapacít</t>
  </si>
  <si>
    <t>Spravodlivá digitálna transformácia</t>
  </si>
  <si>
    <t>2023.CSR3.3</t>
  </si>
  <si>
    <t>Spravodlivá zelená transformácia</t>
  </si>
  <si>
    <t>Investícia 3 : Výstavba nových obnoviteľných zdrojov elektrickej energie</t>
  </si>
  <si>
    <t>Spravodlivá zelená transformácia; zabezpečenie energetickej bezpečnosti</t>
  </si>
  <si>
    <t>Investícia 4: Modernizácia zelenej železničnej infraštruktúry pre osobnú dopravu</t>
  </si>
  <si>
    <t>2024.CSR3.8</t>
  </si>
  <si>
    <t>Investícia 5: Dobudovanie kapacít materských škôl</t>
  </si>
  <si>
    <t>Investícia 6:  Podpora spolupráce medzi firmami, akademickým sektorom a výskumnými organizáciami</t>
  </si>
  <si>
    <t>Posilnenie sociálnej a hospodárskej odolnosti; Spravodlivá digitálna transformácia</t>
  </si>
  <si>
    <t>Investícia 7: Projekty na riešenie výziev zelenej transformácie</t>
  </si>
  <si>
    <t>Investícia 8: Výskum a inovácie pre digitálnu transformáciu</t>
  </si>
  <si>
    <t>Investícia 9: Zriadenie centier zdieľaných služieb</t>
  </si>
  <si>
    <t>Investícia 10:  Investície do modernizácie distribučných systémov</t>
  </si>
  <si>
    <t>Zabezpečenie energetickej bezpečnosti</t>
  </si>
  <si>
    <t>Investícia 11: Obnova domov pre energeticky chudobné domácnosti</t>
  </si>
  <si>
    <t>Posilnenie sociálnej a hospodárskej odolnosti; Spravodlivá zelená transformácia</t>
  </si>
  <si>
    <t>–</t>
  </si>
  <si>
    <t>2024.CSR1.4 (MIP)</t>
  </si>
  <si>
    <t>2022.CSR1.4
2023.CSR1.5
2024.CSR1.3 (MIP)
2024.CSR1.4 (MIP)
2024.CSR3.3 (MIP)</t>
  </si>
  <si>
    <t>2019.CSR3.7
2023.CSR1.7 (MIP)
2024.CSR1.6 (MIP)</t>
  </si>
  <si>
    <t>2019.CSR1.2
2024.CSR1.4 (MIP)
2024.CSR3.3 (MIP)</t>
  </si>
  <si>
    <t>2024.CSR1.5
2023.CSR1.6
2022.CSR1.5</t>
  </si>
  <si>
    <t>2019.CSR2.1
2019.CSR2.3
2020.CSR2.4
2024.CSR3.4
2024.CSR3.5</t>
  </si>
  <si>
    <t>2020.CSR3.4
2020.CSR3.5 
2022.CSR3.1
2022.CSR3.2
2022.CSR3.4
2023.CSR3.1
2023.CSR3.2</t>
  </si>
  <si>
    <t>2020.CSR3.7
2024.CSR3.7</t>
  </si>
  <si>
    <t>2019.CSR3.3
2020.CSR3.6
2022.CSR3.1
2023.CSR3.1</t>
  </si>
  <si>
    <t>2019.CSR2.1
2019.CSR2.2
2019.CSR2.3
2020.CSR2.4
2024.CSR3.4
2024.CSR3.3 (MIP)
2024.CSR3.5
2024.CSR3.6</t>
  </si>
  <si>
    <t>2019.CSR2.1
2020.CSR2.4
2020.CSR2.3
2024.CSR3.3 (MIP)
2024.CSR3.4
2024.CSR3.5</t>
  </si>
  <si>
    <t>2019.CSR3.2
2019.CSR3.6
2020.CSR4.2
2024.CSR1.4 (MIP)
2024.CSR2.1
2024.CSR3.3 (MIP)</t>
  </si>
  <si>
    <t>2024.CSR3.3 (MIP)
2020.CSR3.4
2019.CSR3.6
2019.CSR3.2
2019.CSR3.4</t>
  </si>
  <si>
    <t>2019.CSR3.2
2020.CSR3.5
2022.CSR3.1
2022.CSR3.4
2023.CSR3.1</t>
  </si>
  <si>
    <t>2019.CSR3.2
2019.CSR3.4
2019.CSR3.6
2020.CSR3.5
2024.CSR3.3 (MIP)</t>
  </si>
  <si>
    <t>2019.CSR1.2
2020.CSR1.2
2020.CSR1.3
2020.CSR4.3</t>
  </si>
  <si>
    <t>2019.CSR4.1
2020.CSR4.4
2024.CSR3.1</t>
  </si>
  <si>
    <t>2020.CSR4.3
2024.CSR2.1
2024.CSR3.3 (MIP)</t>
  </si>
  <si>
    <t>2019.CSR3.4
2020.CSR4.3
2020.CSR3.2</t>
  </si>
  <si>
    <t>2020.CSR3.5
2022.CSR3.1 
2022.CSR3.2 
2022.CSR3.3
2023.CSR3.4 
2023.CSR3.1</t>
  </si>
  <si>
    <t>2019.CSR3.5
2020.CSR3.5
2022.CSR3.5
2022.CSR3.1
2023.CSR3.6 
2023.CSR3.1 
2023.CSR3.5</t>
  </si>
  <si>
    <t>Zmena v registračnom poplatku motorového vozidla</t>
  </si>
  <si>
    <t>Úpravy v superodpočte (veda a výskum a priemysel 4.0)</t>
  </si>
  <si>
    <t>Zavedenie sezónnej odvodovo-odpočítateľnej položky na sociálne odvody</t>
  </si>
  <si>
    <t>Prvotná implementácia účtovného štandardu IFRS 17 na poisťovne</t>
  </si>
  <si>
    <t>Reforma II. piliera (automatický vstup, sporenie aj počas dôchodku, zníženie poplatkov)</t>
  </si>
  <si>
    <t>Zvýšenie sadzby odvodu z internetových hazardných hier​</t>
  </si>
  <si>
    <t>Minimálne poistné zo zdravotných odvodov</t>
  </si>
  <si>
    <t>Zrušenie koncesionárskych poplatkov RTVS</t>
  </si>
  <si>
    <t>Príjem z odvodu z nadmerných príjmov - elektrárne</t>
  </si>
  <si>
    <t>Valorizácia správnych a súdnych poplatkov - od 1Q 2024</t>
  </si>
  <si>
    <t>Zvýšenie poplatku za udržiavanie núdzových zásob ropy o 1 cent</t>
  </si>
  <si>
    <t>Osobitný odvod pre Vodohospodársku výstavbu</t>
  </si>
  <si>
    <t>Zákaz skládkovania komunálneho odpadu bez predúpravy</t>
  </si>
  <si>
    <t>Rozšírenie osobitného odvodu z podnikania v regulovaných odvetviach (banková daň)</t>
  </si>
  <si>
    <t>Solidárny príspevok z činností v odvetviach ropy a iných</t>
  </si>
  <si>
    <t>Zavedenie minimálnej dane pre nadnárodné spoločnosti (dorovnávacia daň)</t>
  </si>
  <si>
    <t>Zvýšenie sadzby spotrebnej dane z liehu</t>
  </si>
  <si>
    <t>Zvýšenie sadzby zdravotného poistného zamestnávateľa o 1 p. b.</t>
  </si>
  <si>
    <t>Zmena sadzieb daní z nehnuteľností podľa VZN</t>
  </si>
  <si>
    <t>Zvýšenie sadzieb poplatku za komunálny odpad podľa VZN</t>
  </si>
  <si>
    <t>Odpustenie soc. odvodov zamestnávateľa za zamestnancov v potravinárskom priemysle</t>
  </si>
  <si>
    <t>Zavedenie spotrebnej dane zo sladených nápojov</t>
  </si>
  <si>
    <t>Zvýšenie spotrebnej dane z tabakových výrobkov a výrobkov súvisiacich s tabakovými výrobkami</t>
  </si>
  <si>
    <t>Predĺženie odpustenia soc. odvodov zamestnávateľov pre poľnohospodárov</t>
  </si>
  <si>
    <t>Zníženie zdanenia nákladných vozidiel</t>
  </si>
  <si>
    <t>Zavedenie dane z finančných transakcií</t>
  </si>
  <si>
    <t>Nepeňažný príjem oslobodený pri vozidlách s alternatívnym pohonom</t>
  </si>
  <si>
    <t>Oslobodenie úrokových výnosov zo štátnych dlhopisov zo základu osobitného odvodu</t>
  </si>
  <si>
    <t>Pokles odvodu do II. piliera</t>
  </si>
  <si>
    <t>Úprava minimálnej DPPO a zmena hranice príjmu mikrodaňovníkov</t>
  </si>
  <si>
    <t>Osobitný odvod z podnikania v regulovaných odvetviach (energie, fosílne palivá)</t>
  </si>
  <si>
    <t>Úprava sadzby zrážkovej dane z dividend</t>
  </si>
  <si>
    <t>Úprava cien diaľničných známok a mýta (Eurovignette)</t>
  </si>
  <si>
    <t>Navýšenie platby za poistencov štátu</t>
  </si>
  <si>
    <t>Zmena sadzieb DPH (základná 23 % a dve znížené – 19 % a 5 %)</t>
  </si>
  <si>
    <t>Zvýšenie stropov pre platenie sociálnych odvodov</t>
  </si>
  <si>
    <t>Zvýšenie dane z príjmov právnických osôb na 24 %</t>
  </si>
  <si>
    <t xml:space="preserve">Príjmy </t>
  </si>
  <si>
    <t>Nie</t>
  </si>
  <si>
    <t>Úrokové náklady</t>
  </si>
  <si>
    <t>Spravodlivá zelená a digitálna transformácia vrátane súladu s európskym právnym predpisom v oblasti klímy</t>
  </si>
  <si>
    <t>Zelená transformácia si bude vyžadovať dodatočné investície naprieč rôznymi sektormi, ich cielenie opisuje napríklad Integrovaný národný energetický a klimatický plán na roky 2021 – 2030. Konkrétne opatrenia zahŕňajú napríklad zvyšovanie energetickej efektívnosti naprieč všetkými sektormi (sektor budov, priemyslu, dopravy a podobne) a nahrádzanie využívania fosílnych palív udržateľnejšími alternatívami, najmä elektrickou energiou. Keďže sa očakáva rozsiahla elektrifikácia rôznych odvetví (budovy, priemysel, doprava a iné), je nutné zabezpečiť nízkouhlíkovú výrobu elektriny, čo si vyžiada dodatočné investície. Slovensko má už dnes relatívne nízku emisnú náročnosť výroby elektriny, no vzhľadom na očakávaný nárast spotreby je potrebné zvyšovať produkciu z nízkouhlíkových zdrojov. To si vyžiada investície napríklad do jadrovej, solárnej a veternej energie, aby bolo možné pokryť rastúci dopyt bez zvýšenia produkcie skleníkových plynov. Okrem investícií do samotnej výroby bude nutné investovať aj do prenosových a distribučných elektrizačných sústav
V súlade s Vnútroštátnym plánom digitálnej dekády Slovenskej republiky  a Národnou koncepciou informatizácie verejnej správy  sa investičné priority v rámci digitálnej transformácie zmeriavajú na 4 hlavné oblasti: digitalizácia verejných služieb,  digitálna transformácia podnikov, digitálne zručnosti a bezpečná a udržateľná digitálna infraštruktúra. Konkrétne opatrenia sa zameriavajú najmä na zvyšovanie počtu používateľov digitálnych služieb štátu (eGovernment), kde štát pripravuje optimalizáciu digitálneho riešenia prioritných životných situácií ako napríklad narodenie dieťaťa alebo začatie podnikania. Väčšie využívanie digitálnych služieb štátu by mali podporiť práve investície do vzdelávania v oblasti digitálnych technológií pre všetky vekové kategórie obyvateľov, ako aj zabezpečenie prístupu ku kvalitnému a rýchlemu internetovému pripojeniu na celom území Slovenska.</t>
  </si>
  <si>
    <t>Sociálna a hospodárska odolnosť vrátane Európskeho piliera sociálnych práv</t>
  </si>
  <si>
    <t xml:space="preserve">Z hľadiska rozvoja znalostnej ekonomiky potrebuje Slovensko zvýšiť objem financovania výskumu a inovácií, pričom toto zvýšenie musí byť spojené s úspešnou implementáciou prebiehajúcich reforiem. Slovensko plánuje postupne do roku 2030 zvýšiť výdavky verejného sektora na výskum a vývoj na úroveň 0,8 % HDP. Investície je potrebné zároveň zamerať na zlepšovanie kvality a modernizáciu vzdelávacieho systému na viacerých úrovniach. Je dôležité dobudovať chýbajúce kapacity a zabezpečiť dostatočný počet miest v predprimárnom vzdelávaní. Prioritne by sa mali podporiť opatrenia na zvýšenie inklúzie detí so špeciálnymi výchovno-vzdelávacími potrebami a detí z marginalizovaných rómskych komunít. </t>
  </si>
  <si>
    <t>Zvyšovanie energetickej bezpečnosti je pre Slovenskú republiku výzvou najmä z dôvodu nedostatku vlastných zdrojov energetických surovín a vnútrozemskej polohy, čo tiež reflektuje Integrovaný národný energetický a klimatický plán na roky 2021 – 2030. Strednodobým investičným riešením je najmä diverzifikácia dovozu rôznych typov energetických surovín budovaním nových prepojení, v plynárenstve najmä v smere sever – juh. Dlhodobým riešením je zvýšená produkcia energií z domácich zdrojov, najmä vo forme investícií do obnoviteľných zdrojov a jadrovej energetiky.</t>
  </si>
  <si>
    <t>V prípadne potreby budovania obranných kapacít</t>
  </si>
  <si>
    <t>S cieľom zaistenia bezpečnosti, plnenia záväzkov voči NATO, EÚ a udržania regionálnej stability pokračujú investície do modernizačných projektov. Realizácia vybraných projektov zahrnutých v Dlhodobom pláne rozvoja rezortu ministerstva obrany s výhľadom do roku 2035 predstavuje kľúčové iniciatívy zamerané na rozvoj obranných kapacít SR. Primárnym cieľom je zabezpečenie nového a moderného vojenského vybavenia plne kompatibilného s vybavením členských krajín NATO. Medzi najdôležitejšie realizované projekty na dosiahnutie prioritného cieľa spôsobilostí Slovenskej republiky – vybudovanie ťažkej mechanizovanej brigády, patria kolesové bojové obrnené vozidlá 8x8 a pásové bojové vozidlá. Okrem toho, projekt systému protivzdušnej obrany stredného dosahu patrí medzi prioritné záväzky vlády SR s cieľom zabezpečiť efektívnu ochranu vzdušného priestoru a zároveň zmierniť nedostatky v spôsobilostiach protivzdušnej obrany v rámci NATO. Tieto investície riešia kritické nedostatky v spôsobilostiach a posilňujú schopnosť krajiny reagovať na vyvíjajúce sa bezpečnostné výzvy, pričom sú v súlade so širšími európskymi obrannými a bezpečnostnými cieľmi.</t>
  </si>
  <si>
    <t>POO/PD</t>
  </si>
  <si>
    <t xml:space="preserve">POO
SK-C[C1]-R[R1]
</t>
  </si>
  <si>
    <t xml:space="preserve">POO
SK-C[C1]-I[I1]
</t>
  </si>
  <si>
    <t xml:space="preserve">POO
SK-C[C2]-R[R3
</t>
  </si>
  <si>
    <t>POO
SK-C[C3]-I[I1]</t>
  </si>
  <si>
    <t>Reforma 8: Priemyselná politika Slovenskej republiky 2027-2035</t>
  </si>
  <si>
    <t xml:space="preserve">2019.CSR3.6
2024.CSR3.3
</t>
  </si>
  <si>
    <t xml:space="preserve">Reforma 9: Vodíkový ekosystém
</t>
  </si>
  <si>
    <t xml:space="preserve">2020.CSR3.5 
2022.CSR3.1
2022.CSR3.4
2023.CSR3.1
</t>
  </si>
  <si>
    <t>Spravodlivá zelená transformácia; Zabezpečenie energetickej bezpečnosti</t>
  </si>
  <si>
    <t>Reforma 10: Reforma trhu s elektrickou energiou</t>
  </si>
  <si>
    <t>Reforma 10: Novela zákona o odpadoch</t>
  </si>
  <si>
    <t>Reforma 12: Ochrana prírody a zákon o vodách</t>
  </si>
  <si>
    <t xml:space="preserve">POO
SK-C[C5]-R[R2]
</t>
  </si>
  <si>
    <t>POO
SK-C[C6]-R[R1</t>
  </si>
  <si>
    <t>POO
SK-C[C6]-R[R2</t>
  </si>
  <si>
    <t>Reforma 13: Redefinícia špeciálnych výchovno-vzdelávacích potrieb a príprava metodických materiálov.</t>
  </si>
  <si>
    <t>Reforma 14: Kurikulárna reforma v základnom vzdelávaní</t>
  </si>
  <si>
    <t>POO
SK-C[C7]-R[R1]</t>
  </si>
  <si>
    <t>Reforma 15: Reforma riadenia, hodnotenia a podpory v oblasti vedy, výskumu a inovácií</t>
  </si>
  <si>
    <t>POO
SK-C[C9]-R[R1</t>
  </si>
  <si>
    <t>POO
SK-C[C9]-I[I2]</t>
  </si>
  <si>
    <t>POO
SK-C[C9]-I[I4]</t>
  </si>
  <si>
    <t>POO
SK-C[C9]-I[I5]</t>
  </si>
  <si>
    <t>Reforma 16: Centrálny systém riadenia nemocníc</t>
  </si>
  <si>
    <t>POO
SK-C[C11]-R[R3]</t>
  </si>
  <si>
    <t>Reforma 17: Zavedenie novej siete súdov</t>
  </si>
  <si>
    <t>POO
SK-C[C15]-R[R1]</t>
  </si>
  <si>
    <t>Reforma 18: Digitálne trhovisko</t>
  </si>
  <si>
    <t>POO
SK-C[C17]-R[R2]</t>
  </si>
  <si>
    <t>POO
SK-C[C19]-I[I1]</t>
  </si>
  <si>
    <t>POO
SK-C[C19]-I[I4]</t>
  </si>
  <si>
    <t xml:space="preserve">POO
SK-C[C16]-I[I4]
EŠIF
</t>
  </si>
  <si>
    <t>Zdroj: MF 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</si>
</sst>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0" x14ac:knownFonts="1">
    <font>
      <sz val="11"/>
      <color theme="1"/>
      <name val="Calibri"/>
      <family val="2"/>
      <scheme val="minor"/>
    </font>
    <font>
      <sz val="11"/>
      <color rgb="FF2F5496"/>
      <name val="Calibri"/>
      <family val="2"/>
      <charset val="238"/>
      <scheme val="minor"/>
    </font>
    <font>
      <b/>
      <sz val="9"/>
      <color rgb="FF2C9ADC"/>
      <name val="Arial Narrow"/>
      <family val="2"/>
      <charset val="238"/>
    </font>
    <font>
      <b/>
      <sz val="9"/>
      <color rgb="FF2F5496"/>
      <name val="Arial Narrow"/>
      <family val="2"/>
      <charset val="238"/>
    </font>
    <font>
      <b/>
      <sz val="9"/>
      <color rgb="FF000000"/>
      <name val="Arial Narrow"/>
      <family val="2"/>
      <charset val="238"/>
    </font>
    <font>
      <b/>
      <i/>
      <sz val="9"/>
      <color rgb="FF2F5496"/>
      <name val="Arial Narrow"/>
      <family val="2"/>
      <charset val="238"/>
    </font>
    <font>
      <sz val="8"/>
      <color rgb="FF2F5496"/>
      <name val="Arial Narrow"/>
      <family val="2"/>
      <charset val="238"/>
    </font>
    <font>
      <b/>
      <sz val="8"/>
      <color rgb="FF2F5496"/>
      <name val="Arial Narrow"/>
      <family val="2"/>
      <charset val="238"/>
    </font>
    <font>
      <sz val="8"/>
      <color rgb="FF000000"/>
      <name val="Arial Narrow"/>
      <family val="2"/>
      <charset val="238"/>
    </font>
    <font>
      <b/>
      <sz val="8"/>
      <color rgb="FF000000"/>
      <name val="Arial Narrow"/>
      <family val="2"/>
      <charset val="238"/>
    </font>
    <font>
      <i/>
      <sz val="8"/>
      <color theme="1"/>
      <name val="Arial Narrow"/>
      <family val="2"/>
      <charset val="238"/>
    </font>
    <font>
      <i/>
      <sz val="8"/>
      <color rgb="FF2F5496"/>
      <name val="Arial Narrow"/>
      <family val="2"/>
      <charset val="238"/>
    </font>
    <font>
      <b/>
      <sz val="8"/>
      <color rgb="FFFF0000"/>
      <name val="Arial Narrow"/>
      <family val="2"/>
      <charset val="238"/>
    </font>
    <font>
      <sz val="11"/>
      <color rgb="FF2F5496"/>
      <name val="Arial Narrow"/>
      <family val="2"/>
      <charset val="238"/>
    </font>
    <font>
      <sz val="8"/>
      <name val="Arial Narrow"/>
      <family val="2"/>
      <charset val="238"/>
    </font>
    <font>
      <sz val="8"/>
      <name val="Calibri"/>
      <family val="2"/>
      <scheme val="minor"/>
    </font>
    <font>
      <b/>
      <sz val="8"/>
      <name val="Arial Narrow"/>
      <family val="2"/>
      <charset val="238"/>
    </font>
    <font>
      <sz val="11"/>
      <color theme="1"/>
      <name val="Calibri"/>
      <family val="2"/>
      <scheme val="minor"/>
    </font>
    <font>
      <sz val="11"/>
      <color indexed="8"/>
      <name val="Calibri"/>
      <family val="2"/>
      <charset val="238"/>
    </font>
    <font>
      <sz val="8"/>
      <color theme="1"/>
      <name val="Arial Narrow"/>
      <family val="2"/>
      <charset val="238"/>
    </font>
  </fonts>
  <fills count="6">
    <fill>
      <patternFill patternType="none"/>
    </fill>
    <fill>
      <patternFill patternType="gray125"/>
    </fill>
    <fill>
      <patternFill patternType="solid">
        <fgColor rgb="FFFFFFFF"/>
        <bgColor indexed="64"/>
      </patternFill>
    </fill>
    <fill>
      <patternFill patternType="solid">
        <fgColor rgb="FFD9E2F3"/>
        <bgColor indexed="64"/>
      </patternFill>
    </fill>
    <fill>
      <patternFill patternType="solid">
        <fgColor rgb="FFD9D9D9"/>
        <bgColor indexed="64"/>
      </patternFill>
    </fill>
    <fill>
      <patternFill patternType="solid">
        <fgColor theme="8" tint="0.79998168889431442"/>
        <bgColor indexed="64"/>
      </patternFill>
    </fill>
  </fills>
  <borders count="3">
    <border>
      <left/>
      <right/>
      <top/>
      <bottom/>
      <diagonal/>
    </border>
    <border>
      <left/>
      <right/>
      <top/>
      <bottom style="medium">
        <color indexed="64"/>
      </bottom>
      <diagonal/>
    </border>
    <border>
      <left/>
      <right/>
      <top style="medium">
        <color indexed="64"/>
      </top>
      <bottom/>
      <diagonal/>
    </border>
  </borders>
  <cellStyleXfs count="3">
    <xf numFmtId="0" fontId="0" fillId="0" borderId="0"/>
    <xf numFmtId="9" fontId="17" fillId="0" borderId="0" applyFont="0" applyFill="0" applyBorder="0" applyAlignment="0" applyProtection="0"/>
    <xf numFmtId="0" fontId="18" fillId="0" borderId="0"/>
  </cellStyleXfs>
  <cellXfs count="84">
    <xf numFmtId="0" fontId="0" fillId="0" borderId="0" xfId="0"/>
    <xf numFmtId="0" fontId="4" fillId="2" borderId="0" xfId="0" applyFont="1" applyFill="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3" borderId="0" xfId="0" applyFont="1" applyFill="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vertical="center" wrapText="1"/>
    </xf>
    <xf numFmtId="0" fontId="9" fillId="3" borderId="0" xfId="0" applyFont="1" applyFill="1" applyAlignment="1">
      <alignment vertical="center" wrapText="1"/>
    </xf>
    <xf numFmtId="0" fontId="9" fillId="3" borderId="2" xfId="0" applyFont="1" applyFill="1" applyBorder="1" applyAlignment="1">
      <alignment vertical="center" wrapText="1"/>
    </xf>
    <xf numFmtId="0" fontId="10" fillId="0" borderId="0" xfId="0" applyFont="1" applyAlignment="1">
      <alignment horizontal="right" vertical="center"/>
    </xf>
    <xf numFmtId="0" fontId="6" fillId="3" borderId="0" xfId="0" applyFont="1" applyFill="1" applyAlignment="1">
      <alignment horizontal="center" vertical="center" wrapText="1"/>
    </xf>
    <xf numFmtId="0" fontId="7" fillId="0" borderId="0" xfId="0" applyFont="1" applyAlignment="1">
      <alignment horizontal="center" vertical="center" wrapText="1"/>
    </xf>
    <xf numFmtId="0" fontId="11" fillId="0" borderId="0" xfId="0" applyFont="1" applyAlignment="1">
      <alignment horizontal="center" vertical="center" wrapText="1"/>
    </xf>
    <xf numFmtId="0" fontId="6"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7" fillId="0" borderId="2" xfId="0" applyFont="1" applyBorder="1" applyAlignment="1">
      <alignment horizontal="center" vertical="center" wrapText="1"/>
    </xf>
    <xf numFmtId="0" fontId="9" fillId="3" borderId="0" xfId="0" applyFont="1" applyFill="1" applyBorder="1" applyAlignment="1">
      <alignment vertical="center" wrapText="1"/>
    </xf>
    <xf numFmtId="0" fontId="6" fillId="0" borderId="0" xfId="0" applyFont="1" applyFill="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0" fontId="11" fillId="0" borderId="0" xfId="0" applyFont="1" applyBorder="1" applyAlignment="1">
      <alignment vertical="center" wrapText="1"/>
    </xf>
    <xf numFmtId="0" fontId="0" fillId="0" borderId="0" xfId="0" applyBorder="1"/>
    <xf numFmtId="0" fontId="9" fillId="3" borderId="0" xfId="0" applyFont="1" applyFill="1" applyBorder="1" applyAlignment="1">
      <alignment vertical="center" wrapText="1"/>
    </xf>
    <xf numFmtId="0" fontId="4" fillId="2" borderId="1" xfId="0" applyFont="1" applyFill="1" applyBorder="1" applyAlignment="1">
      <alignment horizontal="center" vertical="center" wrapText="1"/>
    </xf>
    <xf numFmtId="0" fontId="0" fillId="0" borderId="0" xfId="0" applyFill="1"/>
    <xf numFmtId="0" fontId="13" fillId="3" borderId="0" xfId="0" applyFont="1" applyFill="1" applyAlignment="1">
      <alignment horizontal="center" vertical="center" wrapText="1"/>
    </xf>
    <xf numFmtId="0" fontId="13" fillId="4" borderId="0" xfId="0" applyFont="1" applyFill="1" applyAlignment="1">
      <alignment horizontal="center" vertical="center" wrapText="1"/>
    </xf>
    <xf numFmtId="0" fontId="0" fillId="0" borderId="1" xfId="0" applyBorder="1"/>
    <xf numFmtId="0" fontId="6" fillId="5" borderId="0" xfId="0" applyFont="1" applyFill="1" applyAlignment="1">
      <alignment horizontal="center" vertical="center" wrapText="1"/>
    </xf>
    <xf numFmtId="0" fontId="2" fillId="2" borderId="0" xfId="0" applyFont="1" applyFill="1" applyAlignment="1">
      <alignment horizontal="left"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164" fontId="6" fillId="5" borderId="0" xfId="0" applyNumberFormat="1" applyFont="1" applyFill="1" applyAlignment="1">
      <alignment horizontal="center" vertical="center" wrapText="1"/>
    </xf>
    <xf numFmtId="0" fontId="2" fillId="2" borderId="0" xfId="0" applyFont="1" applyFill="1" applyAlignment="1">
      <alignment vertical="center" wrapText="1"/>
    </xf>
    <xf numFmtId="0" fontId="12" fillId="4" borderId="0" xfId="0" applyFont="1" applyFill="1" applyAlignment="1">
      <alignment horizontal="center" vertical="center" wrapText="1"/>
    </xf>
    <xf numFmtId="164" fontId="7" fillId="3" borderId="0" xfId="0" applyNumberFormat="1" applyFont="1" applyFill="1" applyAlignment="1">
      <alignment horizontal="center" vertical="center" wrapText="1"/>
    </xf>
    <xf numFmtId="164" fontId="6" fillId="3" borderId="0" xfId="0" applyNumberFormat="1" applyFont="1" applyFill="1" applyAlignment="1">
      <alignment horizontal="center" vertical="center" wrapText="1"/>
    </xf>
    <xf numFmtId="164" fontId="6" fillId="4" borderId="0" xfId="0" applyNumberFormat="1" applyFont="1" applyFill="1" applyAlignment="1">
      <alignment horizontal="center" vertical="center" wrapText="1"/>
    </xf>
    <xf numFmtId="165" fontId="6" fillId="0" borderId="0" xfId="1" applyNumberFormat="1" applyFont="1" applyAlignment="1">
      <alignment horizontal="center" vertical="center" wrapText="1"/>
    </xf>
    <xf numFmtId="166" fontId="6" fillId="3" borderId="0" xfId="0" applyNumberFormat="1" applyFont="1" applyFill="1" applyAlignment="1">
      <alignment horizontal="center" vertical="center" wrapText="1"/>
    </xf>
    <xf numFmtId="164" fontId="7" fillId="4" borderId="0" xfId="0" applyNumberFormat="1" applyFont="1" applyFill="1" applyAlignment="1">
      <alignment horizontal="center" vertical="center" wrapText="1"/>
    </xf>
    <xf numFmtId="2" fontId="6" fillId="3" borderId="0" xfId="0" applyNumberFormat="1" applyFont="1" applyFill="1" applyAlignment="1">
      <alignment horizontal="center" vertical="center" wrapText="1"/>
    </xf>
    <xf numFmtId="0" fontId="4" fillId="2" borderId="1" xfId="0" applyFont="1" applyFill="1" applyBorder="1" applyAlignment="1">
      <alignment horizontal="center" vertical="center" wrapText="1"/>
    </xf>
    <xf numFmtId="164" fontId="12" fillId="3" borderId="0" xfId="0" applyNumberFormat="1" applyFont="1" applyFill="1" applyAlignment="1">
      <alignment horizontal="center" vertical="center" wrapText="1"/>
    </xf>
    <xf numFmtId="164" fontId="11" fillId="0" borderId="0" xfId="0" applyNumberFormat="1" applyFont="1" applyAlignment="1">
      <alignment horizontal="center" vertical="center" wrapText="1"/>
    </xf>
    <xf numFmtId="0" fontId="11" fillId="0" borderId="2" xfId="0" applyFont="1" applyBorder="1" applyAlignment="1">
      <alignment horizontal="center" vertical="center" wrapText="1"/>
    </xf>
    <xf numFmtId="0" fontId="9" fillId="3" borderId="0" xfId="0" applyFont="1" applyFill="1" applyBorder="1" applyAlignment="1">
      <alignment vertical="center" wrapText="1"/>
    </xf>
    <xf numFmtId="0" fontId="9" fillId="3" borderId="0" xfId="0" applyFont="1" applyFill="1" applyAlignment="1">
      <alignment vertical="center" wrapText="1"/>
    </xf>
    <xf numFmtId="0" fontId="4" fillId="2" borderId="1" xfId="0" applyFont="1" applyFill="1" applyBorder="1" applyAlignment="1">
      <alignment horizontal="center" vertical="center" wrapText="1"/>
    </xf>
    <xf numFmtId="0" fontId="9" fillId="3" borderId="2" xfId="0" applyFont="1" applyFill="1" applyBorder="1" applyAlignment="1">
      <alignment vertical="center"/>
    </xf>
    <xf numFmtId="0" fontId="9" fillId="3" borderId="0" xfId="0" applyFont="1" applyFill="1" applyBorder="1" applyAlignment="1">
      <alignment vertical="center"/>
    </xf>
    <xf numFmtId="2" fontId="7" fillId="3" borderId="0" xfId="0" applyNumberFormat="1" applyFont="1" applyFill="1" applyAlignment="1">
      <alignment horizontal="center" vertical="center" wrapText="1"/>
    </xf>
    <xf numFmtId="2" fontId="6" fillId="4" borderId="0" xfId="0" applyNumberFormat="1" applyFont="1" applyFill="1" applyAlignment="1">
      <alignment horizontal="center" vertical="center" wrapText="1"/>
    </xf>
    <xf numFmtId="2" fontId="14" fillId="4" borderId="0" xfId="0" applyNumberFormat="1" applyFont="1" applyFill="1" applyAlignment="1">
      <alignment horizontal="center" vertical="center" wrapText="1"/>
    </xf>
    <xf numFmtId="164" fontId="0" fillId="0" borderId="0" xfId="0" applyNumberFormat="1"/>
    <xf numFmtId="164" fontId="8" fillId="3" borderId="0" xfId="0" applyNumberFormat="1" applyFont="1" applyFill="1" applyAlignment="1">
      <alignment vertical="center" wrapText="1"/>
    </xf>
    <xf numFmtId="0" fontId="8" fillId="3" borderId="0" xfId="0" applyFont="1" applyFill="1" applyBorder="1" applyAlignment="1">
      <alignment vertical="center" wrapText="1"/>
    </xf>
    <xf numFmtId="0" fontId="8" fillId="0" borderId="0" xfId="0" applyFont="1" applyFill="1" applyBorder="1" applyAlignment="1">
      <alignment vertical="center" wrapText="1"/>
    </xf>
    <xf numFmtId="0" fontId="3" fillId="0" borderId="1" xfId="0" applyFont="1" applyBorder="1" applyAlignment="1">
      <alignment horizontal="center" vertical="center" wrapText="1"/>
    </xf>
    <xf numFmtId="0" fontId="9" fillId="3" borderId="2" xfId="0" applyFont="1" applyFill="1" applyBorder="1" applyAlignment="1">
      <alignment vertical="center" wrapText="1"/>
    </xf>
    <xf numFmtId="0" fontId="9" fillId="3" borderId="0" xfId="0" applyFont="1" applyFill="1" applyBorder="1" applyAlignment="1">
      <alignment vertical="center" wrapText="1"/>
    </xf>
    <xf numFmtId="0" fontId="2" fillId="2" borderId="0" xfId="0" applyFont="1" applyFill="1" applyAlignment="1">
      <alignment horizontal="left" vertical="center" wrapText="1"/>
    </xf>
    <xf numFmtId="0" fontId="9" fillId="3" borderId="0" xfId="0" applyFont="1" applyFill="1" applyAlignment="1">
      <alignment vertical="center" wrapText="1"/>
    </xf>
    <xf numFmtId="0" fontId="2" fillId="2" borderId="0" xfId="0" applyFont="1" applyFill="1" applyAlignment="1">
      <alignment horizontal="left" vertical="center"/>
    </xf>
    <xf numFmtId="0" fontId="7" fillId="0" borderId="0" xfId="0" applyFont="1" applyAlignment="1">
      <alignment vertical="center" wrapText="1"/>
    </xf>
    <xf numFmtId="0" fontId="11" fillId="0" borderId="2" xfId="0" applyFont="1" applyBorder="1" applyAlignment="1">
      <alignment horizontal="left" vertical="center" wrapText="1"/>
    </xf>
    <xf numFmtId="0" fontId="11" fillId="0" borderId="0" xfId="0" applyFont="1" applyBorder="1" applyAlignment="1">
      <alignment horizontal="left" vertical="center" wrapText="1"/>
    </xf>
    <xf numFmtId="0" fontId="9" fillId="5" borderId="0" xfId="0" applyFont="1" applyFill="1" applyBorder="1" applyAlignment="1">
      <alignment vertical="center" wrapText="1"/>
    </xf>
    <xf numFmtId="0" fontId="9" fillId="3" borderId="0" xfId="0" applyFont="1" applyFill="1" applyBorder="1" applyAlignment="1">
      <alignment horizontal="left" vertical="center" wrapText="1" indent="1"/>
    </xf>
    <xf numFmtId="0" fontId="9" fillId="3" borderId="0" xfId="0" applyFont="1" applyFill="1" applyBorder="1" applyAlignment="1">
      <alignment horizontal="left" vertical="center"/>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wrapText="1" indent="2"/>
    </xf>
    <xf numFmtId="0" fontId="16" fillId="3"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left" vertical="center" wrapText="1"/>
    </xf>
    <xf numFmtId="0" fontId="9" fillId="3" borderId="2" xfId="0" applyFont="1" applyFill="1" applyBorder="1" applyAlignment="1">
      <alignment horizontal="left" vertical="center" wrapText="1"/>
    </xf>
    <xf numFmtId="0" fontId="9" fillId="0" borderId="0" xfId="0" applyFont="1" applyFill="1" applyBorder="1" applyAlignment="1">
      <alignment vertical="center" wrapText="1"/>
    </xf>
    <xf numFmtId="0" fontId="11" fillId="0" borderId="2" xfId="0" applyFont="1" applyBorder="1" applyAlignment="1">
      <alignment horizontal="center" vertical="center" wrapText="1"/>
    </xf>
    <xf numFmtId="0" fontId="19" fillId="3" borderId="0" xfId="0" applyFont="1" applyFill="1" applyBorder="1" applyAlignment="1">
      <alignment horizontal="left" vertical="center" wrapText="1"/>
    </xf>
  </cellXfs>
  <cellStyles count="3">
    <cellStyle name="Normálna" xfId="0" builtinId="0"/>
    <cellStyle name="Normálne 2" xfId="2" xr:uid="{00000000-0005-0000-0000-000002000000}"/>
    <cellStyle name="Percentá"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9"/>
  <sheetViews>
    <sheetView showGridLines="0" tabSelected="1" zoomScaleNormal="100" workbookViewId="0"/>
  </sheetViews>
  <sheetFormatPr defaultRowHeight="15" x14ac:dyDescent="0.25"/>
  <cols>
    <col min="2" max="2" width="5.28515625" customWidth="1"/>
  </cols>
  <sheetData>
    <row r="2" spans="2:12" x14ac:dyDescent="0.25">
      <c r="B2" s="66" t="s">
        <v>145</v>
      </c>
      <c r="C2" s="66"/>
      <c r="D2" s="66"/>
      <c r="E2" s="66"/>
      <c r="F2" s="66"/>
      <c r="G2" s="1">
        <v>2023</v>
      </c>
      <c r="H2" s="1">
        <v>2024</v>
      </c>
      <c r="I2" s="1">
        <v>2025</v>
      </c>
      <c r="J2" s="1">
        <v>2026</v>
      </c>
      <c r="K2" s="1">
        <v>2027</v>
      </c>
      <c r="L2" s="1">
        <v>2028</v>
      </c>
    </row>
    <row r="3" spans="2:12" ht="15.75" thickBot="1" x14ac:dyDescent="0.3">
      <c r="B3" s="63"/>
      <c r="C3" s="63"/>
      <c r="D3" s="2"/>
      <c r="E3" s="2"/>
      <c r="F3" s="2"/>
      <c r="G3" s="3" t="s">
        <v>0</v>
      </c>
      <c r="H3" s="3" t="s">
        <v>0</v>
      </c>
      <c r="I3" s="3" t="s">
        <v>0</v>
      </c>
      <c r="J3" s="3" t="s">
        <v>0</v>
      </c>
      <c r="K3" s="3" t="s">
        <v>0</v>
      </c>
      <c r="L3" s="3" t="s">
        <v>0</v>
      </c>
    </row>
    <row r="4" spans="2:12" x14ac:dyDescent="0.25">
      <c r="B4" s="4">
        <v>1</v>
      </c>
      <c r="C4" s="64" t="s">
        <v>1</v>
      </c>
      <c r="D4" s="64"/>
      <c r="E4" s="64"/>
      <c r="F4" s="64"/>
      <c r="G4" s="39"/>
      <c r="H4" s="48">
        <v>6.2131458703570441</v>
      </c>
      <c r="I4" s="48">
        <v>3.8497008889015021</v>
      </c>
      <c r="J4" s="48">
        <v>0.85108390265460754</v>
      </c>
      <c r="K4" s="48">
        <v>1.6147914428388961</v>
      </c>
      <c r="L4" s="48">
        <v>1.5370107004468085</v>
      </c>
    </row>
    <row r="5" spans="2:12" ht="15" customHeight="1" x14ac:dyDescent="0.25">
      <c r="B5" s="4">
        <v>2</v>
      </c>
      <c r="C5" s="65" t="s">
        <v>2</v>
      </c>
      <c r="D5" s="65"/>
      <c r="E5" s="65"/>
      <c r="F5" s="65"/>
      <c r="G5" s="13"/>
      <c r="H5" s="37">
        <f>H4</f>
        <v>6.2131458703570441</v>
      </c>
      <c r="I5" s="37">
        <f>((1+H5/100)*(1+I4/100)-1)*100</f>
        <v>10.302034291058426</v>
      </c>
      <c r="J5" s="37">
        <f>((1+I5/100)*(1+J4/100)-1)*100</f>
        <v>11.240797149210181</v>
      </c>
      <c r="K5" s="37">
        <f>((1+J5/100)*(1+K4/100)-1)*100</f>
        <v>13.037104022521406</v>
      </c>
      <c r="L5" s="37">
        <f>((1+K5/100)*(1+L4/100)-1)*100</f>
        <v>14.774496406822756</v>
      </c>
    </row>
    <row r="6" spans="2:12" x14ac:dyDescent="0.25">
      <c r="B6" s="6"/>
      <c r="C6" s="6"/>
      <c r="D6" s="6"/>
      <c r="E6" s="6"/>
      <c r="F6" s="6"/>
      <c r="G6" s="6"/>
      <c r="H6" s="6"/>
      <c r="I6" s="6"/>
      <c r="J6" s="6"/>
      <c r="K6" s="6"/>
      <c r="L6" s="9" t="s">
        <v>3</v>
      </c>
    </row>
    <row r="8" spans="2:12" x14ac:dyDescent="0.25">
      <c r="I8" s="59"/>
      <c r="J8" s="59"/>
      <c r="K8" s="59"/>
      <c r="L8" s="59"/>
    </row>
    <row r="9" spans="2:12" x14ac:dyDescent="0.25">
      <c r="I9" s="59"/>
      <c r="J9" s="59"/>
      <c r="K9" s="59"/>
      <c r="L9" s="59"/>
    </row>
  </sheetData>
  <mergeCells count="4">
    <mergeCell ref="B3:C3"/>
    <mergeCell ref="C4:F4"/>
    <mergeCell ref="C5:F5"/>
    <mergeCell ref="B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13"/>
  <sheetViews>
    <sheetView showGridLines="0" zoomScaleNormal="100" workbookViewId="0"/>
  </sheetViews>
  <sheetFormatPr defaultRowHeight="15" x14ac:dyDescent="0.25"/>
  <cols>
    <col min="2" max="2" width="4.7109375" customWidth="1"/>
  </cols>
  <sheetData>
    <row r="2" spans="2:12" x14ac:dyDescent="0.25">
      <c r="B2" s="68" t="s">
        <v>146</v>
      </c>
      <c r="C2" s="68"/>
      <c r="D2" s="68"/>
      <c r="E2" s="68"/>
      <c r="F2" s="68"/>
      <c r="G2" s="1">
        <v>2023</v>
      </c>
      <c r="H2" s="1">
        <v>2024</v>
      </c>
      <c r="I2" s="1">
        <v>2025</v>
      </c>
      <c r="J2" s="1">
        <v>2026</v>
      </c>
      <c r="K2" s="1">
        <v>2027</v>
      </c>
      <c r="L2" s="1">
        <v>2028</v>
      </c>
    </row>
    <row r="3" spans="2:12" ht="15.75" thickBot="1" x14ac:dyDescent="0.3">
      <c r="B3" s="63"/>
      <c r="C3" s="63"/>
      <c r="D3" s="2"/>
      <c r="E3" s="2"/>
      <c r="F3" s="2"/>
      <c r="G3" s="3" t="s">
        <v>0</v>
      </c>
      <c r="H3" s="3" t="s">
        <v>0</v>
      </c>
      <c r="I3" s="3" t="s">
        <v>0</v>
      </c>
      <c r="J3" s="3" t="s">
        <v>0</v>
      </c>
      <c r="K3" s="3" t="s">
        <v>0</v>
      </c>
      <c r="L3" s="3" t="s">
        <v>0</v>
      </c>
    </row>
    <row r="4" spans="2:12" x14ac:dyDescent="0.25">
      <c r="B4" s="4">
        <v>1</v>
      </c>
      <c r="C4" s="64" t="s">
        <v>4</v>
      </c>
      <c r="D4" s="64"/>
      <c r="E4" s="64"/>
      <c r="F4" s="64"/>
      <c r="G4" s="41">
        <v>2.772853</v>
      </c>
      <c r="H4" s="41">
        <v>2.3316089999999998</v>
      </c>
      <c r="I4" s="41">
        <v>2.412731</v>
      </c>
      <c r="J4" s="41">
        <v>1.6873009999999999</v>
      </c>
      <c r="K4" s="41">
        <v>1.4297979999999999</v>
      </c>
      <c r="L4" s="41">
        <v>1.40357</v>
      </c>
    </row>
    <row r="5" spans="2:12" x14ac:dyDescent="0.25">
      <c r="B5" s="4">
        <v>2</v>
      </c>
      <c r="C5" s="67" t="s">
        <v>5</v>
      </c>
      <c r="D5" s="67"/>
      <c r="E5" s="67"/>
      <c r="F5" s="67"/>
      <c r="G5" s="41">
        <v>10.131869999999999</v>
      </c>
      <c r="H5" s="41">
        <v>4.5784279999999997</v>
      </c>
      <c r="I5" s="41">
        <v>3.1704729999999999</v>
      </c>
      <c r="J5" s="41">
        <v>3.0929138749999998</v>
      </c>
      <c r="K5" s="41">
        <v>3.0153547499999998</v>
      </c>
      <c r="L5" s="41">
        <v>2.9377956249999997</v>
      </c>
    </row>
    <row r="6" spans="2:12" x14ac:dyDescent="0.25">
      <c r="B6" s="5"/>
      <c r="C6" s="69"/>
      <c r="D6" s="69"/>
      <c r="E6" s="69"/>
      <c r="F6" s="69"/>
      <c r="G6" s="5" t="s">
        <v>6</v>
      </c>
      <c r="H6" s="5" t="s">
        <v>6</v>
      </c>
      <c r="I6" s="5" t="s">
        <v>6</v>
      </c>
      <c r="J6" s="5" t="s">
        <v>6</v>
      </c>
      <c r="K6" s="5" t="s">
        <v>6</v>
      </c>
      <c r="L6" s="5" t="s">
        <v>6</v>
      </c>
    </row>
    <row r="7" spans="2:12" x14ac:dyDescent="0.25">
      <c r="B7" s="4">
        <v>3</v>
      </c>
      <c r="C7" s="67" t="s">
        <v>7</v>
      </c>
      <c r="D7" s="67"/>
      <c r="E7" s="67"/>
      <c r="F7" s="67"/>
      <c r="G7" s="41">
        <v>-4.8934721685540783</v>
      </c>
      <c r="H7" s="41">
        <v>-5.8555183811543872</v>
      </c>
      <c r="I7" s="41">
        <v>-5.1443011095908346</v>
      </c>
      <c r="J7" s="41">
        <v>-3.9306865111007174</v>
      </c>
      <c r="K7" s="41">
        <v>-2.894118909433578</v>
      </c>
      <c r="L7" s="41">
        <v>-1.7687335411550424</v>
      </c>
    </row>
    <row r="8" spans="2:12" x14ac:dyDescent="0.25">
      <c r="B8" s="4">
        <v>4</v>
      </c>
      <c r="C8" s="67" t="s">
        <v>8</v>
      </c>
      <c r="D8" s="67"/>
      <c r="E8" s="67"/>
      <c r="F8" s="67"/>
      <c r="G8" s="41">
        <v>-4.6704286745098189</v>
      </c>
      <c r="H8" s="41">
        <v>-5.5940681164521235</v>
      </c>
      <c r="I8" s="41">
        <v>-4.960114467527152</v>
      </c>
      <c r="J8" s="41">
        <v>-3.3003305540545456</v>
      </c>
      <c r="K8" s="41">
        <v>-2.1120400447236225</v>
      </c>
      <c r="L8" s="41">
        <v>-0.89019016182539334</v>
      </c>
    </row>
    <row r="9" spans="2:12" x14ac:dyDescent="0.25">
      <c r="B9" s="4">
        <v>5</v>
      </c>
      <c r="C9" s="67" t="s">
        <v>9</v>
      </c>
      <c r="D9" s="67"/>
      <c r="E9" s="67"/>
      <c r="F9" s="67"/>
      <c r="G9" s="41">
        <v>-3.5136029999999998</v>
      </c>
      <c r="H9" s="41">
        <v>-4.2628820000000003</v>
      </c>
      <c r="I9" s="41">
        <v>-3.4649999999999999</v>
      </c>
      <c r="J9" s="41">
        <v>-1.65</v>
      </c>
      <c r="K9" s="41">
        <v>-0.34399999999999997</v>
      </c>
      <c r="L9" s="41">
        <v>0.95</v>
      </c>
    </row>
    <row r="10" spans="2:12" x14ac:dyDescent="0.25">
      <c r="B10" s="4">
        <v>6</v>
      </c>
      <c r="C10" s="67" t="s">
        <v>10</v>
      </c>
      <c r="D10" s="67"/>
      <c r="E10" s="67"/>
      <c r="F10" s="67"/>
      <c r="G10" s="41">
        <v>56.044964616339094</v>
      </c>
      <c r="H10" s="41">
        <v>58.478930381041359</v>
      </c>
      <c r="I10" s="41">
        <v>59.778001260378957</v>
      </c>
      <c r="J10" s="41">
        <v>61.632128155979487</v>
      </c>
      <c r="K10" s="41">
        <v>62.118668420206241</v>
      </c>
      <c r="L10" s="41">
        <v>61.43352220332865</v>
      </c>
    </row>
    <row r="11" spans="2:12" x14ac:dyDescent="0.25">
      <c r="B11" s="4">
        <v>7</v>
      </c>
      <c r="C11" s="67" t="s">
        <v>11</v>
      </c>
      <c r="D11" s="67"/>
      <c r="E11" s="67"/>
      <c r="F11" s="67"/>
      <c r="G11" s="41">
        <v>-1.6968873059557408</v>
      </c>
      <c r="H11" s="41">
        <v>2.4339657647022639</v>
      </c>
      <c r="I11" s="41">
        <v>1.2990708793375974</v>
      </c>
      <c r="J11" s="41">
        <v>1.8541268956005281</v>
      </c>
      <c r="K11" s="41">
        <v>0.48654026422675645</v>
      </c>
      <c r="L11" s="41">
        <v>-0.68514621687758903</v>
      </c>
    </row>
    <row r="12" spans="2:12" x14ac:dyDescent="0.25">
      <c r="K12" s="6"/>
      <c r="L12" s="9" t="s">
        <v>3</v>
      </c>
    </row>
    <row r="13" spans="2:12" x14ac:dyDescent="0.25">
      <c r="H13" s="59"/>
      <c r="I13" s="59"/>
      <c r="J13" s="59"/>
      <c r="K13" s="59"/>
      <c r="L13" s="59"/>
    </row>
  </sheetData>
  <mergeCells count="10">
    <mergeCell ref="C8:F8"/>
    <mergeCell ref="C9:F9"/>
    <mergeCell ref="C10:F10"/>
    <mergeCell ref="C11:F11"/>
    <mergeCell ref="B2:F2"/>
    <mergeCell ref="B3:C3"/>
    <mergeCell ref="C4:F4"/>
    <mergeCell ref="C5:F5"/>
    <mergeCell ref="C6:F6"/>
    <mergeCell ref="C7:F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41"/>
  <sheetViews>
    <sheetView showGridLines="0" zoomScaleNormal="100" workbookViewId="0"/>
  </sheetViews>
  <sheetFormatPr defaultRowHeight="15" x14ac:dyDescent="0.25"/>
  <cols>
    <col min="2" max="2" width="5.28515625" customWidth="1"/>
    <col min="6" max="6" width="16.5703125" customWidth="1"/>
  </cols>
  <sheetData>
    <row r="2" spans="2:13" ht="16.5" customHeight="1" x14ac:dyDescent="0.25">
      <c r="B2" s="66" t="s">
        <v>147</v>
      </c>
      <c r="C2" s="66"/>
      <c r="D2" s="66"/>
      <c r="E2" s="66"/>
      <c r="F2" s="15"/>
      <c r="G2" s="16">
        <v>2023</v>
      </c>
      <c r="H2" s="1">
        <v>2023</v>
      </c>
      <c r="I2" s="1">
        <v>2024</v>
      </c>
      <c r="J2" s="1">
        <v>2025</v>
      </c>
      <c r="K2" s="1">
        <v>2026</v>
      </c>
      <c r="L2" s="1">
        <v>2027</v>
      </c>
      <c r="M2" s="1">
        <v>2028</v>
      </c>
    </row>
    <row r="3" spans="2:13" ht="15.75" thickBot="1" x14ac:dyDescent="0.3">
      <c r="B3" s="63"/>
      <c r="C3" s="63"/>
      <c r="D3" s="2"/>
      <c r="E3" s="2"/>
      <c r="F3" s="2"/>
      <c r="G3" s="3" t="s">
        <v>12</v>
      </c>
      <c r="H3" s="3" t="s">
        <v>0</v>
      </c>
      <c r="I3" s="3" t="s">
        <v>0</v>
      </c>
      <c r="J3" s="3" t="s">
        <v>0</v>
      </c>
      <c r="K3" s="3" t="s">
        <v>0</v>
      </c>
      <c r="L3" s="3" t="s">
        <v>0</v>
      </c>
      <c r="M3" s="3" t="s">
        <v>0</v>
      </c>
    </row>
    <row r="4" spans="2:13" x14ac:dyDescent="0.25">
      <c r="B4" s="70" t="s">
        <v>13</v>
      </c>
      <c r="C4" s="70"/>
      <c r="D4" s="70"/>
      <c r="E4" s="70"/>
      <c r="F4" s="70"/>
      <c r="G4" s="17"/>
      <c r="H4" s="11"/>
      <c r="I4" s="11"/>
      <c r="J4" s="11"/>
      <c r="K4" s="11"/>
      <c r="L4" s="11"/>
      <c r="M4" s="11"/>
    </row>
    <row r="5" spans="2:13" x14ac:dyDescent="0.25">
      <c r="B5" s="14">
        <v>1</v>
      </c>
      <c r="C5" s="65" t="s">
        <v>14</v>
      </c>
      <c r="D5" s="65"/>
      <c r="E5" s="65"/>
      <c r="F5" s="65"/>
      <c r="G5" s="11"/>
      <c r="H5" s="41">
        <v>1.596454</v>
      </c>
      <c r="I5" s="41">
        <v>2.227846</v>
      </c>
      <c r="J5" s="41">
        <v>2.6218504999999892</v>
      </c>
      <c r="K5" s="41">
        <v>0.49070914526951892</v>
      </c>
      <c r="L5" s="41">
        <v>1.0190862286613589</v>
      </c>
      <c r="M5" s="41">
        <v>1.1414480526039439</v>
      </c>
    </row>
    <row r="6" spans="2:13" x14ac:dyDescent="0.25">
      <c r="B6" s="14">
        <v>2</v>
      </c>
      <c r="C6" s="65" t="s">
        <v>5</v>
      </c>
      <c r="D6" s="65"/>
      <c r="E6" s="65"/>
      <c r="F6" s="65"/>
      <c r="G6" s="5"/>
      <c r="H6" s="41">
        <v>10.131869999999999</v>
      </c>
      <c r="I6" s="41">
        <v>4.5784279999999997</v>
      </c>
      <c r="J6" s="41">
        <v>3.1704729999999999</v>
      </c>
      <c r="K6" s="41">
        <v>3.0929138749999998</v>
      </c>
      <c r="L6" s="41">
        <v>3.0153547499999998</v>
      </c>
      <c r="M6" s="41">
        <v>2.9377956249999997</v>
      </c>
    </row>
    <row r="7" spans="2:13" x14ac:dyDescent="0.25">
      <c r="B7" s="14">
        <v>3</v>
      </c>
      <c r="C7" s="65" t="s">
        <v>15</v>
      </c>
      <c r="D7" s="65"/>
      <c r="E7" s="65"/>
      <c r="F7" s="65"/>
      <c r="G7" s="41">
        <v>122.81279500000001</v>
      </c>
      <c r="H7" s="41">
        <f>((1+H5/100)*(1+H6/100)-1)*100</f>
        <v>11.890074643889781</v>
      </c>
      <c r="I7" s="41">
        <f t="shared" ref="I7:M7" si="0">((1+I5/100)*(1+I6/100)-1)*100</f>
        <v>6.908274325060848</v>
      </c>
      <c r="J7" s="41">
        <f t="shared" si="0"/>
        <v>5.8754485622028563</v>
      </c>
      <c r="K7" s="41">
        <f t="shared" si="0"/>
        <v>3.5988002315094469</v>
      </c>
      <c r="L7" s="41">
        <f t="shared" si="0"/>
        <v>4.0651700436639127</v>
      </c>
      <c r="M7" s="41">
        <f t="shared" si="0"/>
        <v>4.1127770885549975</v>
      </c>
    </row>
    <row r="8" spans="2:13" x14ac:dyDescent="0.25">
      <c r="B8" s="71" t="s">
        <v>16</v>
      </c>
      <c r="C8" s="71"/>
      <c r="D8" s="71"/>
      <c r="E8" s="71"/>
      <c r="F8" s="71"/>
      <c r="G8" s="12"/>
      <c r="H8" s="12"/>
      <c r="I8" s="12"/>
      <c r="J8" s="12"/>
      <c r="K8" s="12"/>
      <c r="L8" s="12"/>
      <c r="M8" s="12"/>
    </row>
    <row r="9" spans="2:13" x14ac:dyDescent="0.25">
      <c r="B9" s="14">
        <v>4</v>
      </c>
      <c r="C9" s="65" t="s">
        <v>17</v>
      </c>
      <c r="D9" s="65"/>
      <c r="E9" s="65"/>
      <c r="F9" s="65"/>
      <c r="G9" s="10"/>
      <c r="H9" s="41">
        <v>-3.1553352132190127</v>
      </c>
      <c r="I9" s="41">
        <v>0.84275</v>
      </c>
      <c r="J9" s="42"/>
      <c r="K9" s="42"/>
      <c r="L9" s="42"/>
      <c r="M9" s="42"/>
    </row>
    <row r="10" spans="2:13" x14ac:dyDescent="0.25">
      <c r="B10" s="14">
        <v>5</v>
      </c>
      <c r="C10" s="65" t="s">
        <v>18</v>
      </c>
      <c r="D10" s="65"/>
      <c r="E10" s="65"/>
      <c r="F10" s="65"/>
      <c r="G10" s="10"/>
      <c r="H10" s="41">
        <v>-0.6</v>
      </c>
      <c r="I10" s="41">
        <v>3.2</v>
      </c>
      <c r="J10" s="42"/>
      <c r="K10" s="42"/>
      <c r="L10" s="42"/>
      <c r="M10" s="42"/>
    </row>
    <row r="11" spans="2:13" x14ac:dyDescent="0.25">
      <c r="B11" s="14">
        <v>6</v>
      </c>
      <c r="C11" s="65" t="s">
        <v>19</v>
      </c>
      <c r="D11" s="65"/>
      <c r="E11" s="65"/>
      <c r="F11" s="65"/>
      <c r="G11" s="10"/>
      <c r="H11" s="41">
        <v>10.526315789473699</v>
      </c>
      <c r="I11" s="41">
        <v>0.952380952380949</v>
      </c>
      <c r="J11" s="42"/>
      <c r="K11" s="42"/>
      <c r="L11" s="42"/>
      <c r="M11" s="42"/>
    </row>
    <row r="12" spans="2:13" x14ac:dyDescent="0.25">
      <c r="B12" s="14">
        <v>7</v>
      </c>
      <c r="C12" s="65" t="s">
        <v>20</v>
      </c>
      <c r="D12" s="65"/>
      <c r="E12" s="65"/>
      <c r="F12" s="65"/>
      <c r="G12" s="10"/>
      <c r="H12" s="10"/>
      <c r="I12" s="10"/>
      <c r="J12" s="13"/>
      <c r="K12" s="13"/>
      <c r="L12" s="13"/>
      <c r="M12" s="13"/>
    </row>
    <row r="13" spans="2:13" x14ac:dyDescent="0.25">
      <c r="B13" s="14">
        <v>8</v>
      </c>
      <c r="C13" s="65" t="s">
        <v>21</v>
      </c>
      <c r="D13" s="65"/>
      <c r="E13" s="65"/>
      <c r="F13" s="65"/>
      <c r="G13" s="10"/>
      <c r="H13" s="41">
        <v>-1.3751757148969701</v>
      </c>
      <c r="I13" s="41">
        <v>4.3</v>
      </c>
      <c r="J13" s="42"/>
      <c r="K13" s="42"/>
      <c r="L13" s="42"/>
      <c r="M13" s="42"/>
    </row>
    <row r="14" spans="2:13" x14ac:dyDescent="0.25">
      <c r="B14" s="14">
        <v>9</v>
      </c>
      <c r="C14" s="65" t="s">
        <v>22</v>
      </c>
      <c r="D14" s="65"/>
      <c r="E14" s="65"/>
      <c r="F14" s="65"/>
      <c r="G14" s="10"/>
      <c r="H14" s="41">
        <v>-7.5542539116712382</v>
      </c>
      <c r="I14" s="41">
        <v>5.2</v>
      </c>
      <c r="J14" s="42"/>
      <c r="K14" s="42"/>
      <c r="L14" s="42"/>
      <c r="M14" s="42"/>
    </row>
    <row r="15" spans="2:13" x14ac:dyDescent="0.25">
      <c r="B15" s="14"/>
      <c r="C15" s="72" t="s">
        <v>23</v>
      </c>
      <c r="D15" s="72"/>
      <c r="E15" s="72"/>
      <c r="F15" s="72"/>
      <c r="G15" s="30"/>
      <c r="H15" s="30"/>
      <c r="I15" s="30"/>
      <c r="J15" s="30"/>
      <c r="K15" s="30"/>
      <c r="L15" s="30"/>
      <c r="M15" s="30"/>
    </row>
    <row r="16" spans="2:13" x14ac:dyDescent="0.25">
      <c r="B16" s="14">
        <v>10</v>
      </c>
      <c r="C16" s="73" t="s">
        <v>24</v>
      </c>
      <c r="D16" s="73"/>
      <c r="E16" s="73"/>
      <c r="F16" s="73"/>
      <c r="G16" s="10"/>
      <c r="H16" s="41">
        <v>-4.5999999999999996</v>
      </c>
      <c r="I16" s="41">
        <v>3.1</v>
      </c>
      <c r="J16" s="42"/>
      <c r="K16" s="42"/>
      <c r="L16" s="42"/>
      <c r="M16" s="42"/>
    </row>
    <row r="17" spans="2:13" x14ac:dyDescent="0.25">
      <c r="B17" s="14">
        <v>11</v>
      </c>
      <c r="C17" s="73" t="s">
        <v>20</v>
      </c>
      <c r="D17" s="73"/>
      <c r="E17" s="73"/>
      <c r="F17" s="73"/>
      <c r="G17" s="10"/>
      <c r="H17" s="41">
        <v>-2</v>
      </c>
      <c r="I17" s="41">
        <v>-0.9</v>
      </c>
      <c r="J17" s="42"/>
      <c r="K17" s="42"/>
      <c r="L17" s="42"/>
      <c r="M17" s="42"/>
    </row>
    <row r="18" spans="2:13" x14ac:dyDescent="0.25">
      <c r="B18" s="14">
        <v>12</v>
      </c>
      <c r="C18" s="73" t="s">
        <v>25</v>
      </c>
      <c r="D18" s="73"/>
      <c r="E18" s="73"/>
      <c r="F18" s="73"/>
      <c r="G18" s="10"/>
      <c r="H18" s="41">
        <v>1</v>
      </c>
      <c r="I18" s="41">
        <v>0.9</v>
      </c>
      <c r="J18" s="42"/>
      <c r="K18" s="42"/>
      <c r="L18" s="42"/>
      <c r="M18" s="42"/>
    </row>
    <row r="19" spans="2:13" x14ac:dyDescent="0.25">
      <c r="B19" s="71" t="s">
        <v>26</v>
      </c>
      <c r="C19" s="71"/>
      <c r="D19" s="71"/>
      <c r="E19" s="71"/>
      <c r="F19" s="71"/>
      <c r="G19" s="5"/>
      <c r="H19" s="5"/>
      <c r="I19" s="5"/>
      <c r="J19" s="5"/>
      <c r="K19" s="5"/>
      <c r="L19" s="5"/>
      <c r="M19" s="5"/>
    </row>
    <row r="20" spans="2:13" x14ac:dyDescent="0.25">
      <c r="B20" s="14">
        <v>13</v>
      </c>
      <c r="C20" s="65" t="s">
        <v>27</v>
      </c>
      <c r="D20" s="65"/>
      <c r="E20" s="65"/>
      <c r="F20" s="65"/>
      <c r="G20" s="10"/>
      <c r="H20" s="41">
        <v>10.2570439667681</v>
      </c>
      <c r="I20" s="41">
        <v>3.1</v>
      </c>
      <c r="J20" s="42"/>
      <c r="K20" s="42"/>
      <c r="L20" s="42"/>
      <c r="M20" s="42"/>
    </row>
    <row r="21" spans="2:13" x14ac:dyDescent="0.25">
      <c r="B21" s="14">
        <v>14</v>
      </c>
      <c r="C21" s="73" t="s">
        <v>28</v>
      </c>
      <c r="D21" s="73"/>
      <c r="E21" s="73"/>
      <c r="F21" s="73"/>
      <c r="G21" s="10"/>
      <c r="H21" s="41">
        <v>10.9859645384853</v>
      </c>
      <c r="I21" s="41">
        <v>3.1</v>
      </c>
      <c r="J21" s="42"/>
      <c r="K21" s="42"/>
      <c r="L21" s="42"/>
      <c r="M21" s="42"/>
    </row>
    <row r="22" spans="2:13" x14ac:dyDescent="0.25">
      <c r="B22" s="14">
        <v>15</v>
      </c>
      <c r="C22" s="65" t="s">
        <v>29</v>
      </c>
      <c r="D22" s="65"/>
      <c r="E22" s="65"/>
      <c r="F22" s="65"/>
      <c r="G22" s="10"/>
      <c r="H22" s="41">
        <v>10.2165224551321</v>
      </c>
      <c r="I22" s="41">
        <v>7.2</v>
      </c>
      <c r="J22" s="42"/>
      <c r="K22" s="42"/>
      <c r="L22" s="42"/>
      <c r="M22" s="42"/>
    </row>
    <row r="23" spans="2:13" x14ac:dyDescent="0.25">
      <c r="B23" s="14">
        <v>16</v>
      </c>
      <c r="C23" s="74" t="s">
        <v>33</v>
      </c>
      <c r="D23" s="74"/>
      <c r="E23" s="74"/>
      <c r="F23" s="74"/>
      <c r="G23" s="10"/>
      <c r="H23" s="41">
        <v>9.1001666508670098</v>
      </c>
      <c r="I23" s="41">
        <v>3</v>
      </c>
      <c r="J23" s="42"/>
      <c r="K23" s="42"/>
      <c r="L23" s="42"/>
      <c r="M23" s="42"/>
    </row>
    <row r="24" spans="2:13" x14ac:dyDescent="0.25">
      <c r="B24" s="14">
        <v>17</v>
      </c>
      <c r="C24" s="65" t="s">
        <v>30</v>
      </c>
      <c r="D24" s="65"/>
      <c r="E24" s="65"/>
      <c r="F24" s="65"/>
      <c r="G24" s="10"/>
      <c r="H24" s="41">
        <v>4.4624824677260699</v>
      </c>
      <c r="I24" s="41">
        <v>4</v>
      </c>
      <c r="J24" s="42"/>
      <c r="K24" s="42"/>
      <c r="L24" s="42"/>
      <c r="M24" s="42"/>
    </row>
    <row r="25" spans="2:13" x14ac:dyDescent="0.25">
      <c r="B25" s="14">
        <v>18</v>
      </c>
      <c r="C25" s="65" t="s">
        <v>31</v>
      </c>
      <c r="D25" s="65"/>
      <c r="E25" s="65"/>
      <c r="F25" s="65"/>
      <c r="G25" s="10"/>
      <c r="H25" s="41">
        <v>4.2009103587517602</v>
      </c>
      <c r="I25" s="41">
        <v>3.3</v>
      </c>
      <c r="J25" s="42"/>
      <c r="K25" s="42"/>
      <c r="L25" s="42"/>
      <c r="M25" s="42"/>
    </row>
    <row r="26" spans="2:13" ht="15" customHeight="1" x14ac:dyDescent="0.25">
      <c r="B26" s="71" t="s">
        <v>32</v>
      </c>
      <c r="C26" s="71"/>
      <c r="D26" s="71"/>
      <c r="E26" s="71"/>
      <c r="F26" s="71"/>
      <c r="G26" s="5"/>
      <c r="H26" s="43"/>
      <c r="I26" s="43"/>
      <c r="J26" s="43"/>
      <c r="K26" s="43"/>
      <c r="L26" s="43"/>
      <c r="M26" s="43"/>
    </row>
    <row r="27" spans="2:13" x14ac:dyDescent="0.25">
      <c r="B27" s="14">
        <v>19</v>
      </c>
      <c r="C27" s="65" t="s">
        <v>34</v>
      </c>
      <c r="D27" s="65"/>
      <c r="E27" s="65"/>
      <c r="F27" s="65"/>
      <c r="G27" s="41">
        <v>2434.1</v>
      </c>
      <c r="H27" s="41">
        <v>0.3</v>
      </c>
      <c r="I27" s="41">
        <v>0.2</v>
      </c>
      <c r="J27" s="42"/>
      <c r="K27" s="42"/>
      <c r="L27" s="42"/>
      <c r="M27" s="42"/>
    </row>
    <row r="28" spans="2:13" x14ac:dyDescent="0.25">
      <c r="B28" s="14">
        <v>20</v>
      </c>
      <c r="C28" s="65" t="s">
        <v>35</v>
      </c>
      <c r="D28" s="65"/>
      <c r="E28" s="65"/>
      <c r="F28" s="65"/>
      <c r="G28" s="41">
        <v>1630.9</v>
      </c>
      <c r="H28" s="41">
        <v>0.5</v>
      </c>
      <c r="I28" s="41">
        <v>0.4</v>
      </c>
      <c r="J28" s="42"/>
      <c r="K28" s="42"/>
      <c r="L28" s="42"/>
      <c r="M28" s="42"/>
    </row>
    <row r="29" spans="2:13" x14ac:dyDescent="0.25">
      <c r="B29" s="14">
        <v>21</v>
      </c>
      <c r="C29" s="65" t="s">
        <v>36</v>
      </c>
      <c r="D29" s="65"/>
      <c r="E29" s="65"/>
      <c r="F29" s="65"/>
      <c r="G29" s="10">
        <v>38.6</v>
      </c>
      <c r="H29" s="41">
        <v>1.3</v>
      </c>
      <c r="I29" s="41">
        <v>2.1</v>
      </c>
      <c r="J29" s="42"/>
      <c r="K29" s="42"/>
      <c r="L29" s="42"/>
      <c r="M29" s="42"/>
    </row>
    <row r="30" spans="2:13" x14ac:dyDescent="0.25">
      <c r="B30" s="14">
        <v>22</v>
      </c>
      <c r="C30" s="65" t="s">
        <v>37</v>
      </c>
      <c r="D30" s="65"/>
      <c r="E30" s="65"/>
      <c r="F30" s="65"/>
      <c r="G30" s="41">
        <v>23.7</v>
      </c>
      <c r="H30" s="41">
        <v>2.2999999999999998</v>
      </c>
      <c r="I30" s="41">
        <v>3.1</v>
      </c>
      <c r="J30" s="42"/>
      <c r="K30" s="42"/>
      <c r="L30" s="42"/>
      <c r="M30" s="42"/>
    </row>
    <row r="31" spans="2:13" x14ac:dyDescent="0.25">
      <c r="B31" s="14">
        <v>23</v>
      </c>
      <c r="C31" s="65" t="s">
        <v>38</v>
      </c>
      <c r="D31" s="65"/>
      <c r="E31" s="65"/>
      <c r="F31" s="65"/>
      <c r="G31" s="41">
        <v>51.4</v>
      </c>
      <c r="H31" s="41">
        <v>10.5</v>
      </c>
      <c r="I31" s="41">
        <v>8</v>
      </c>
      <c r="J31" s="42"/>
      <c r="K31" s="42"/>
      <c r="L31" s="42"/>
      <c r="M31" s="42"/>
    </row>
    <row r="32" spans="2:13" x14ac:dyDescent="0.25">
      <c r="B32" s="14">
        <v>24</v>
      </c>
      <c r="C32" s="65" t="s">
        <v>159</v>
      </c>
      <c r="D32" s="65"/>
      <c r="E32" s="65"/>
      <c r="F32" s="65"/>
      <c r="G32" s="44">
        <v>2.1116634485025265E-2</v>
      </c>
      <c r="H32" s="41">
        <v>10.3</v>
      </c>
      <c r="I32" s="41">
        <v>7.7</v>
      </c>
      <c r="J32" s="42"/>
      <c r="K32" s="42"/>
      <c r="L32" s="42"/>
      <c r="M32" s="42"/>
    </row>
    <row r="33" spans="2:13" x14ac:dyDescent="0.25">
      <c r="B33" s="14">
        <v>25</v>
      </c>
      <c r="C33" s="65" t="s">
        <v>39</v>
      </c>
      <c r="D33" s="65"/>
      <c r="E33" s="65"/>
      <c r="F33" s="65"/>
      <c r="G33" s="10"/>
      <c r="H33" s="41">
        <v>5.8407987633573457</v>
      </c>
      <c r="I33" s="41">
        <v>5.3703423443079039</v>
      </c>
      <c r="J33" s="42"/>
      <c r="K33" s="42"/>
      <c r="L33" s="42"/>
      <c r="M33" s="42"/>
    </row>
    <row r="34" spans="2:13" ht="15" customHeight="1" x14ac:dyDescent="0.25">
      <c r="B34" s="71" t="s">
        <v>46</v>
      </c>
      <c r="C34" s="71"/>
      <c r="D34" s="71"/>
      <c r="E34" s="71"/>
      <c r="F34" s="71"/>
      <c r="G34" s="5"/>
      <c r="H34" s="5"/>
      <c r="I34" s="5"/>
      <c r="J34" s="5"/>
      <c r="K34" s="5"/>
      <c r="L34" s="5"/>
      <c r="M34" s="11"/>
    </row>
    <row r="35" spans="2:13" x14ac:dyDescent="0.25">
      <c r="B35" s="14">
        <v>26</v>
      </c>
      <c r="C35" s="65" t="s">
        <v>40</v>
      </c>
      <c r="D35" s="65"/>
      <c r="E35" s="65"/>
      <c r="F35" s="65"/>
      <c r="G35" s="10"/>
      <c r="H35" s="41">
        <v>2.772853</v>
      </c>
      <c r="I35" s="41">
        <v>2.3316089999999998</v>
      </c>
      <c r="J35" s="37">
        <v>2.412731</v>
      </c>
      <c r="K35" s="37">
        <v>1.6873009999999999</v>
      </c>
      <c r="L35" s="37">
        <v>1.4297979999999999</v>
      </c>
      <c r="M35" s="37">
        <v>1.40357</v>
      </c>
    </row>
    <row r="36" spans="2:13" x14ac:dyDescent="0.25">
      <c r="B36" s="14"/>
      <c r="C36" s="65" t="s">
        <v>41</v>
      </c>
      <c r="D36" s="65"/>
      <c r="E36" s="65"/>
      <c r="F36" s="65"/>
      <c r="G36" s="10"/>
      <c r="H36" s="10"/>
      <c r="I36" s="41"/>
      <c r="J36" s="42"/>
      <c r="K36" s="42"/>
      <c r="L36" s="42"/>
      <c r="M36" s="45"/>
    </row>
    <row r="37" spans="2:13" x14ac:dyDescent="0.25">
      <c r="B37" s="14">
        <v>27</v>
      </c>
      <c r="C37" s="73" t="s">
        <v>42</v>
      </c>
      <c r="D37" s="73"/>
      <c r="E37" s="73"/>
      <c r="F37" s="73"/>
      <c r="G37" s="10"/>
      <c r="H37" s="41"/>
      <c r="I37" s="41"/>
      <c r="J37" s="42"/>
      <c r="K37" s="42"/>
      <c r="L37" s="42"/>
      <c r="M37" s="45"/>
    </row>
    <row r="38" spans="2:13" x14ac:dyDescent="0.25">
      <c r="B38" s="14">
        <v>28</v>
      </c>
      <c r="C38" s="73" t="s">
        <v>43</v>
      </c>
      <c r="D38" s="73"/>
      <c r="E38" s="73"/>
      <c r="F38" s="73"/>
      <c r="G38" s="10"/>
      <c r="H38" s="41"/>
      <c r="I38" s="41"/>
      <c r="J38" s="42"/>
      <c r="K38" s="42"/>
      <c r="L38" s="42"/>
      <c r="M38" s="45"/>
    </row>
    <row r="39" spans="2:13" x14ac:dyDescent="0.25">
      <c r="B39" s="14">
        <v>29</v>
      </c>
      <c r="C39" s="73" t="s">
        <v>44</v>
      </c>
      <c r="D39" s="73"/>
      <c r="E39" s="73"/>
      <c r="F39" s="73"/>
      <c r="G39" s="10"/>
      <c r="H39" s="41"/>
      <c r="I39" s="41"/>
      <c r="J39" s="42"/>
      <c r="K39" s="42"/>
      <c r="L39" s="42"/>
      <c r="M39" s="45"/>
    </row>
    <row r="40" spans="2:13" x14ac:dyDescent="0.25">
      <c r="B40" s="14">
        <v>30</v>
      </c>
      <c r="C40" s="65" t="s">
        <v>45</v>
      </c>
      <c r="D40" s="65"/>
      <c r="E40" s="65"/>
      <c r="F40" s="65"/>
      <c r="G40" s="10"/>
      <c r="H40" s="41">
        <v>-0.6</v>
      </c>
      <c r="I40" s="41">
        <v>-0.7</v>
      </c>
      <c r="J40" s="42"/>
      <c r="K40" s="42"/>
      <c r="L40" s="42"/>
      <c r="M40" s="45"/>
    </row>
    <row r="41" spans="2:13" x14ac:dyDescent="0.25">
      <c r="M41" s="9" t="s">
        <v>3</v>
      </c>
    </row>
  </sheetData>
  <mergeCells count="39">
    <mergeCell ref="C39:F39"/>
    <mergeCell ref="C40:F40"/>
    <mergeCell ref="C33:F33"/>
    <mergeCell ref="C35:F35"/>
    <mergeCell ref="C36:F36"/>
    <mergeCell ref="C37:F37"/>
    <mergeCell ref="C38:F38"/>
    <mergeCell ref="B34:F34"/>
    <mergeCell ref="C32:F32"/>
    <mergeCell ref="C20:F20"/>
    <mergeCell ref="C21:F21"/>
    <mergeCell ref="C22:F22"/>
    <mergeCell ref="C24:F24"/>
    <mergeCell ref="C25:F25"/>
    <mergeCell ref="B26:F26"/>
    <mergeCell ref="C23:F23"/>
    <mergeCell ref="C27:F27"/>
    <mergeCell ref="C28:F28"/>
    <mergeCell ref="C29:F29"/>
    <mergeCell ref="C30:F30"/>
    <mergeCell ref="C31:F31"/>
    <mergeCell ref="B19:F19"/>
    <mergeCell ref="B8:F8"/>
    <mergeCell ref="C9:F9"/>
    <mergeCell ref="C10:F10"/>
    <mergeCell ref="C11:F11"/>
    <mergeCell ref="C12:F12"/>
    <mergeCell ref="C13:F13"/>
    <mergeCell ref="C14:F14"/>
    <mergeCell ref="C15:F15"/>
    <mergeCell ref="C16:F16"/>
    <mergeCell ref="C17:F17"/>
    <mergeCell ref="C18:F18"/>
    <mergeCell ref="C7:F7"/>
    <mergeCell ref="B2:E2"/>
    <mergeCell ref="B3:C3"/>
    <mergeCell ref="B4:F4"/>
    <mergeCell ref="C5:F5"/>
    <mergeCell ref="C6:F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12"/>
  <sheetViews>
    <sheetView showGridLines="0" workbookViewId="0"/>
  </sheetViews>
  <sheetFormatPr defaultRowHeight="15" x14ac:dyDescent="0.25"/>
  <cols>
    <col min="2" max="2" width="3.5703125" customWidth="1"/>
  </cols>
  <sheetData>
    <row r="2" spans="2:12" ht="17.25" customHeight="1" thickBot="1" x14ac:dyDescent="0.3">
      <c r="B2" s="66" t="s">
        <v>152</v>
      </c>
      <c r="C2" s="66"/>
      <c r="D2" s="66"/>
      <c r="E2" s="66"/>
      <c r="G2" s="25">
        <v>2023</v>
      </c>
      <c r="H2" s="25">
        <v>2024</v>
      </c>
      <c r="I2" s="25">
        <v>2025</v>
      </c>
      <c r="J2" s="25">
        <v>2026</v>
      </c>
      <c r="K2" s="25">
        <v>2027</v>
      </c>
      <c r="L2" s="25">
        <v>2028</v>
      </c>
    </row>
    <row r="3" spans="2:12" x14ac:dyDescent="0.25">
      <c r="B3" s="70"/>
      <c r="C3" s="70"/>
      <c r="D3" s="70"/>
      <c r="E3" s="70"/>
      <c r="F3" s="70"/>
    </row>
    <row r="4" spans="2:12" x14ac:dyDescent="0.25">
      <c r="B4" s="14">
        <v>1</v>
      </c>
      <c r="C4" s="65" t="s">
        <v>52</v>
      </c>
      <c r="D4" s="65"/>
      <c r="E4" s="65"/>
      <c r="F4" s="65"/>
      <c r="G4" s="41">
        <v>3.43</v>
      </c>
      <c r="H4" s="41">
        <v>3.5642079999999998</v>
      </c>
      <c r="I4" s="41">
        <v>2.8163749999999999</v>
      </c>
      <c r="J4" s="41">
        <v>2.8050893749999997</v>
      </c>
      <c r="K4" s="41">
        <v>2.7938037499999995</v>
      </c>
      <c r="L4" s="41">
        <v>2.7825181249999993</v>
      </c>
    </row>
    <row r="5" spans="2:12" x14ac:dyDescent="0.25">
      <c r="B5" s="14">
        <v>2</v>
      </c>
      <c r="C5" s="65" t="s">
        <v>53</v>
      </c>
      <c r="D5" s="65"/>
      <c r="E5" s="65"/>
      <c r="F5" s="65"/>
      <c r="G5" s="41">
        <v>3.65</v>
      </c>
      <c r="H5" s="41">
        <v>3.6707719999999999</v>
      </c>
      <c r="I5" s="41">
        <v>3.780141</v>
      </c>
      <c r="J5" s="41">
        <v>3.8293008749999999</v>
      </c>
      <c r="K5" s="41">
        <v>3.8784607499999999</v>
      </c>
      <c r="L5" s="41">
        <v>3.9276206249999999</v>
      </c>
    </row>
    <row r="6" spans="2:12" x14ac:dyDescent="0.25">
      <c r="B6" s="14">
        <v>3</v>
      </c>
      <c r="C6" s="65" t="s">
        <v>55</v>
      </c>
      <c r="D6" s="65"/>
      <c r="E6" s="65"/>
      <c r="F6" s="65"/>
      <c r="G6" s="46">
        <v>1.0918380952380953</v>
      </c>
      <c r="H6" s="41">
        <v>1.1000000000000001</v>
      </c>
      <c r="I6" s="42"/>
      <c r="J6" s="42"/>
      <c r="K6" s="42"/>
      <c r="L6" s="42"/>
    </row>
    <row r="7" spans="2:12" ht="16.5" x14ac:dyDescent="0.25">
      <c r="B7" s="14">
        <v>4</v>
      </c>
      <c r="C7" s="65" t="s">
        <v>51</v>
      </c>
      <c r="D7" s="65"/>
      <c r="E7" s="65"/>
      <c r="F7" s="65"/>
      <c r="G7" s="27" t="s">
        <v>54</v>
      </c>
      <c r="H7" s="27" t="s">
        <v>54</v>
      </c>
      <c r="I7" s="28"/>
      <c r="J7" s="28"/>
      <c r="K7" s="28"/>
      <c r="L7" s="28"/>
    </row>
    <row r="8" spans="2:12" x14ac:dyDescent="0.25">
      <c r="B8" s="14">
        <v>5</v>
      </c>
      <c r="C8" s="65" t="s">
        <v>56</v>
      </c>
      <c r="D8" s="65"/>
      <c r="E8" s="65"/>
      <c r="F8" s="65"/>
      <c r="G8" s="10" t="s">
        <v>167</v>
      </c>
      <c r="H8" s="10" t="s">
        <v>167</v>
      </c>
      <c r="I8" s="13"/>
      <c r="J8" s="13"/>
      <c r="K8" s="13"/>
      <c r="L8" s="13"/>
    </row>
    <row r="9" spans="2:12" x14ac:dyDescent="0.25">
      <c r="B9" s="14">
        <v>6</v>
      </c>
      <c r="C9" s="65" t="s">
        <v>57</v>
      </c>
      <c r="D9" s="65"/>
      <c r="E9" s="65"/>
      <c r="F9" s="65"/>
      <c r="G9" s="10" t="s">
        <v>167</v>
      </c>
      <c r="H9" s="10" t="s">
        <v>167</v>
      </c>
      <c r="I9" s="13"/>
      <c r="J9" s="13"/>
      <c r="K9" s="13"/>
      <c r="L9" s="13"/>
    </row>
    <row r="10" spans="2:12" x14ac:dyDescent="0.25">
      <c r="B10" s="14">
        <v>7</v>
      </c>
      <c r="C10" s="65" t="s">
        <v>58</v>
      </c>
      <c r="D10" s="65"/>
      <c r="E10" s="65"/>
      <c r="F10" s="65"/>
      <c r="G10" s="10" t="s">
        <v>167</v>
      </c>
      <c r="H10" s="10" t="s">
        <v>167</v>
      </c>
      <c r="I10" s="13"/>
      <c r="J10" s="13"/>
      <c r="K10" s="13"/>
      <c r="L10" s="13"/>
    </row>
    <row r="11" spans="2:12" x14ac:dyDescent="0.25">
      <c r="B11" s="14">
        <v>8</v>
      </c>
      <c r="C11" s="65" t="s">
        <v>160</v>
      </c>
      <c r="D11" s="65"/>
      <c r="E11" s="65"/>
      <c r="F11" s="65"/>
      <c r="G11" s="41">
        <v>88.941706327989664</v>
      </c>
      <c r="H11" s="41">
        <v>89.130751398236768</v>
      </c>
      <c r="I11" s="42"/>
      <c r="J11" s="42"/>
      <c r="K11" s="42"/>
      <c r="L11" s="42"/>
    </row>
    <row r="12" spans="2:12" x14ac:dyDescent="0.25">
      <c r="L12" s="9" t="s">
        <v>3</v>
      </c>
    </row>
  </sheetData>
  <mergeCells count="10">
    <mergeCell ref="C8:F8"/>
    <mergeCell ref="C9:F9"/>
    <mergeCell ref="C10:F10"/>
    <mergeCell ref="C11:F11"/>
    <mergeCell ref="B2:E2"/>
    <mergeCell ref="B3:F3"/>
    <mergeCell ref="C4:F4"/>
    <mergeCell ref="C5:F5"/>
    <mergeCell ref="C6:F6"/>
    <mergeCell ref="C7:F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M55"/>
  <sheetViews>
    <sheetView showGridLines="0" zoomScaleNormal="100" workbookViewId="0"/>
  </sheetViews>
  <sheetFormatPr defaultRowHeight="15" x14ac:dyDescent="0.25"/>
  <cols>
    <col min="3" max="3" width="21.7109375" customWidth="1"/>
    <col min="4" max="4" width="19.28515625" customWidth="1"/>
    <col min="5" max="5" width="20" customWidth="1"/>
    <col min="6" max="6" width="12.7109375" customWidth="1"/>
    <col min="7" max="13" width="8" customWidth="1"/>
  </cols>
  <sheetData>
    <row r="2" spans="2:13" ht="16.5" customHeight="1" x14ac:dyDescent="0.25">
      <c r="B2" s="66" t="s">
        <v>153</v>
      </c>
      <c r="C2" s="66"/>
      <c r="D2" s="66"/>
      <c r="E2" s="66"/>
      <c r="G2" s="16">
        <v>2023</v>
      </c>
      <c r="H2" s="1">
        <v>2023</v>
      </c>
      <c r="I2" s="1">
        <v>2024</v>
      </c>
      <c r="J2" s="1">
        <v>2025</v>
      </c>
      <c r="K2" s="1">
        <v>2026</v>
      </c>
      <c r="L2" s="1">
        <v>2027</v>
      </c>
      <c r="M2" s="1">
        <v>2028</v>
      </c>
    </row>
    <row r="3" spans="2:13" ht="15.75" thickBot="1" x14ac:dyDescent="0.3">
      <c r="B3" s="63"/>
      <c r="C3" s="63"/>
      <c r="D3" s="2"/>
      <c r="E3" s="2"/>
      <c r="F3" s="3" t="s">
        <v>60</v>
      </c>
      <c r="G3" s="3" t="s">
        <v>12</v>
      </c>
      <c r="H3" s="3" t="s">
        <v>83</v>
      </c>
      <c r="I3" s="3" t="s">
        <v>83</v>
      </c>
      <c r="J3" s="3" t="s">
        <v>83</v>
      </c>
      <c r="K3" s="3" t="s">
        <v>83</v>
      </c>
      <c r="L3" s="3" t="s">
        <v>83</v>
      </c>
      <c r="M3" s="3" t="s">
        <v>83</v>
      </c>
    </row>
    <row r="4" spans="2:13" x14ac:dyDescent="0.25">
      <c r="B4" s="70" t="s">
        <v>82</v>
      </c>
      <c r="C4" s="70"/>
      <c r="D4" s="70"/>
      <c r="E4" s="70"/>
      <c r="F4" s="20"/>
      <c r="G4" s="17"/>
      <c r="H4" s="11"/>
      <c r="I4" s="11"/>
      <c r="J4" s="11"/>
      <c r="K4" s="11"/>
      <c r="L4" s="11"/>
      <c r="M4" s="11"/>
    </row>
    <row r="5" spans="2:13" x14ac:dyDescent="0.25">
      <c r="B5" s="14">
        <v>1</v>
      </c>
      <c r="C5" s="75" t="s">
        <v>87</v>
      </c>
      <c r="D5" s="75"/>
      <c r="E5" s="75"/>
      <c r="F5" s="18" t="s">
        <v>84</v>
      </c>
      <c r="G5" s="41">
        <v>15.12</v>
      </c>
      <c r="H5" s="41">
        <v>12.311420809208029</v>
      </c>
      <c r="I5" s="41">
        <v>11.737413749877367</v>
      </c>
      <c r="J5" s="13"/>
      <c r="K5" s="13"/>
      <c r="L5" s="13"/>
      <c r="M5" s="13"/>
    </row>
    <row r="6" spans="2:13" ht="15" customHeight="1" x14ac:dyDescent="0.25">
      <c r="B6" s="14">
        <v>2</v>
      </c>
      <c r="C6" s="75" t="s">
        <v>90</v>
      </c>
      <c r="D6" s="75"/>
      <c r="E6" s="75"/>
      <c r="F6" s="18" t="s">
        <v>85</v>
      </c>
      <c r="G6" s="41">
        <v>9.5299999999999994</v>
      </c>
      <c r="H6" s="41">
        <v>7.759777798396331</v>
      </c>
      <c r="I6" s="41">
        <v>8.0104037994292945</v>
      </c>
      <c r="J6" s="13"/>
      <c r="K6" s="13"/>
      <c r="L6" s="13"/>
      <c r="M6" s="13"/>
    </row>
    <row r="7" spans="2:13" ht="15" customHeight="1" x14ac:dyDescent="0.25">
      <c r="B7" s="14">
        <v>3</v>
      </c>
      <c r="C7" s="75" t="s">
        <v>88</v>
      </c>
      <c r="D7" s="75"/>
      <c r="E7" s="75"/>
      <c r="F7" s="18" t="s">
        <v>86</v>
      </c>
      <c r="G7" s="41">
        <v>18.87</v>
      </c>
      <c r="H7" s="41">
        <v>15.364848589269547</v>
      </c>
      <c r="I7" s="41">
        <v>15.662587828570123</v>
      </c>
      <c r="J7" s="13"/>
      <c r="K7" s="13"/>
      <c r="L7" s="13"/>
      <c r="M7" s="13"/>
    </row>
    <row r="8" spans="2:13" ht="25.5" x14ac:dyDescent="0.25">
      <c r="B8" s="14">
        <v>4</v>
      </c>
      <c r="C8" s="75" t="s">
        <v>92</v>
      </c>
      <c r="D8" s="75"/>
      <c r="E8" s="75"/>
      <c r="F8" s="18" t="s">
        <v>128</v>
      </c>
      <c r="G8" s="41">
        <v>7.2800000000000065</v>
      </c>
      <c r="H8" s="41">
        <v>5.9277211303594273</v>
      </c>
      <c r="I8" s="41">
        <v>4.473936279985721</v>
      </c>
      <c r="J8" s="13"/>
      <c r="K8" s="13"/>
      <c r="L8" s="13"/>
      <c r="M8" s="13"/>
    </row>
    <row r="9" spans="2:13" ht="15" customHeight="1" x14ac:dyDescent="0.25">
      <c r="B9" s="14">
        <v>5</v>
      </c>
      <c r="C9" s="75" t="s">
        <v>89</v>
      </c>
      <c r="D9" s="75"/>
      <c r="E9" s="75"/>
      <c r="F9" s="18" t="s">
        <v>129</v>
      </c>
      <c r="G9" s="41">
        <v>0</v>
      </c>
      <c r="H9" s="41">
        <v>0</v>
      </c>
      <c r="I9" s="41">
        <v>0</v>
      </c>
      <c r="J9" s="13"/>
      <c r="K9" s="13"/>
      <c r="L9" s="13"/>
      <c r="M9" s="13"/>
    </row>
    <row r="10" spans="2:13" x14ac:dyDescent="0.25">
      <c r="B10" s="14">
        <v>6</v>
      </c>
      <c r="C10" s="75" t="s">
        <v>91</v>
      </c>
      <c r="D10" s="75"/>
      <c r="E10" s="75"/>
      <c r="F10" s="18" t="s">
        <v>130</v>
      </c>
      <c r="G10" s="41">
        <v>2.04</v>
      </c>
      <c r="H10" s="41">
        <v>1.6610647123534643</v>
      </c>
      <c r="I10" s="41">
        <v>1.7606120624816053</v>
      </c>
      <c r="J10" s="13"/>
      <c r="K10" s="13"/>
      <c r="L10" s="13"/>
      <c r="M10" s="13"/>
    </row>
    <row r="11" spans="2:13" x14ac:dyDescent="0.25">
      <c r="B11" s="14">
        <v>7</v>
      </c>
      <c r="C11" s="75" t="s">
        <v>93</v>
      </c>
      <c r="D11" s="75"/>
      <c r="E11" s="75"/>
      <c r="F11" s="18" t="s">
        <v>94</v>
      </c>
      <c r="G11" s="41">
        <v>52.84</v>
      </c>
      <c r="H11" s="41">
        <v>43.024833039586795</v>
      </c>
      <c r="I11" s="41">
        <v>41.644953720344112</v>
      </c>
      <c r="J11" s="13"/>
      <c r="K11" s="13"/>
      <c r="L11" s="13"/>
      <c r="M11" s="13"/>
    </row>
    <row r="12" spans="2:13" x14ac:dyDescent="0.25">
      <c r="B12" s="14">
        <v>8</v>
      </c>
      <c r="C12" s="75" t="s">
        <v>95</v>
      </c>
      <c r="D12" s="75"/>
      <c r="E12" s="75"/>
      <c r="F12" s="18" t="s">
        <v>131</v>
      </c>
      <c r="G12" s="41">
        <v>3.9712049999999999</v>
      </c>
      <c r="H12" s="41">
        <v>3.2335433779517837</v>
      </c>
      <c r="I12" s="41">
        <v>1.9651231613420344</v>
      </c>
      <c r="J12" s="13"/>
      <c r="K12" s="13"/>
      <c r="L12" s="13"/>
      <c r="M12" s="13"/>
    </row>
    <row r="13" spans="2:13" x14ac:dyDescent="0.25">
      <c r="B13" s="14">
        <v>9</v>
      </c>
      <c r="C13" s="75" t="s">
        <v>96</v>
      </c>
      <c r="D13" s="75"/>
      <c r="E13" s="75"/>
      <c r="F13" s="18"/>
      <c r="G13" s="41">
        <f t="shared" ref="G13:I13" si="0">G11-G12</f>
        <v>48.868795000000006</v>
      </c>
      <c r="H13" s="41">
        <f t="shared" si="0"/>
        <v>39.791289661635012</v>
      </c>
      <c r="I13" s="41">
        <f t="shared" si="0"/>
        <v>39.679830559002077</v>
      </c>
      <c r="J13" s="13"/>
      <c r="K13" s="13"/>
      <c r="L13" s="13"/>
      <c r="M13" s="13"/>
    </row>
    <row r="14" spans="2:13" x14ac:dyDescent="0.25">
      <c r="B14" s="14">
        <v>10</v>
      </c>
      <c r="C14" s="75" t="s">
        <v>97</v>
      </c>
      <c r="D14" s="75"/>
      <c r="E14" s="75"/>
      <c r="F14" s="18"/>
      <c r="G14" s="41">
        <v>3.5684545574519701E-2</v>
      </c>
      <c r="H14" s="41">
        <v>2.9056048740295912E-2</v>
      </c>
      <c r="I14" s="41">
        <v>1.0988131205472524</v>
      </c>
      <c r="J14" s="13"/>
      <c r="K14" s="13"/>
      <c r="L14" s="13"/>
      <c r="M14" s="13"/>
    </row>
    <row r="15" spans="2:13" x14ac:dyDescent="0.25">
      <c r="B15" s="14">
        <v>11</v>
      </c>
      <c r="C15" s="75" t="s">
        <v>98</v>
      </c>
      <c r="D15" s="75"/>
      <c r="E15" s="75"/>
      <c r="F15" s="18"/>
      <c r="G15" s="41">
        <v>0</v>
      </c>
      <c r="H15" s="41">
        <v>0</v>
      </c>
      <c r="I15" s="41">
        <v>0</v>
      </c>
      <c r="J15" s="13"/>
      <c r="K15" s="13"/>
      <c r="L15" s="13"/>
      <c r="M15" s="13"/>
    </row>
    <row r="16" spans="2:13" x14ac:dyDescent="0.25">
      <c r="B16" s="71" t="s">
        <v>161</v>
      </c>
      <c r="C16" s="71"/>
      <c r="D16" s="71"/>
      <c r="E16" s="71"/>
      <c r="F16" s="36" t="s">
        <v>60</v>
      </c>
      <c r="G16" s="36" t="s">
        <v>12</v>
      </c>
      <c r="H16" s="36" t="s">
        <v>83</v>
      </c>
      <c r="I16" s="36" t="s">
        <v>83</v>
      </c>
      <c r="J16" s="36" t="s">
        <v>83</v>
      </c>
      <c r="K16" s="36" t="s">
        <v>83</v>
      </c>
      <c r="L16" s="36" t="s">
        <v>83</v>
      </c>
      <c r="M16" s="36" t="s">
        <v>83</v>
      </c>
    </row>
    <row r="17" spans="2:13" x14ac:dyDescent="0.25">
      <c r="B17" s="14">
        <v>12</v>
      </c>
      <c r="C17" s="75" t="s">
        <v>99</v>
      </c>
      <c r="D17" s="75"/>
      <c r="E17" s="75"/>
      <c r="F17" s="18" t="s">
        <v>132</v>
      </c>
      <c r="G17" s="41">
        <v>13.51</v>
      </c>
      <c r="H17" s="41">
        <v>11.000482482301619</v>
      </c>
      <c r="I17" s="41">
        <v>11.120056273422779</v>
      </c>
      <c r="J17" s="13"/>
      <c r="K17" s="13"/>
      <c r="L17" s="13"/>
      <c r="M17" s="13"/>
    </row>
    <row r="18" spans="2:13" x14ac:dyDescent="0.25">
      <c r="B18" s="14">
        <v>13</v>
      </c>
      <c r="C18" s="75" t="s">
        <v>100</v>
      </c>
      <c r="D18" s="75"/>
      <c r="E18" s="75"/>
      <c r="F18" s="18" t="s">
        <v>133</v>
      </c>
      <c r="G18" s="41">
        <v>6.88</v>
      </c>
      <c r="H18" s="41">
        <v>5.6020221671528603</v>
      </c>
      <c r="I18" s="41">
        <v>5.9830323335413853</v>
      </c>
      <c r="J18" s="13"/>
      <c r="K18" s="13"/>
      <c r="L18" s="13"/>
      <c r="M18" s="13"/>
    </row>
    <row r="19" spans="2:13" x14ac:dyDescent="0.25">
      <c r="B19" s="14">
        <v>14</v>
      </c>
      <c r="C19" s="75" t="s">
        <v>101</v>
      </c>
      <c r="D19" s="75"/>
      <c r="E19" s="75"/>
      <c r="F19" s="18" t="s">
        <v>134</v>
      </c>
      <c r="G19" s="41">
        <v>1.42</v>
      </c>
      <c r="H19" s="41">
        <v>1.1562313193832936</v>
      </c>
      <c r="I19" s="41">
        <v>1.333797017031519</v>
      </c>
      <c r="J19" s="41">
        <v>1.4951144675271517</v>
      </c>
      <c r="K19" s="41">
        <v>1.6503305540545457</v>
      </c>
      <c r="L19" s="41">
        <v>1.7680400447236224</v>
      </c>
      <c r="M19" s="41">
        <v>1.8401901618253933</v>
      </c>
    </row>
    <row r="20" spans="2:13" x14ac:dyDescent="0.25">
      <c r="B20" s="14">
        <v>15</v>
      </c>
      <c r="C20" s="77" t="s">
        <v>143</v>
      </c>
      <c r="D20" s="77"/>
      <c r="E20" s="77"/>
      <c r="F20" s="18" t="s">
        <v>135</v>
      </c>
      <c r="G20" s="41">
        <v>20.010000000000002</v>
      </c>
      <c r="H20" s="41">
        <v>16.293090634408248</v>
      </c>
      <c r="I20" s="41">
        <v>16.683895258754259</v>
      </c>
      <c r="J20" s="13"/>
      <c r="K20" s="13"/>
      <c r="L20" s="13"/>
      <c r="M20" s="13"/>
    </row>
    <row r="21" spans="2:13" x14ac:dyDescent="0.25">
      <c r="B21" s="14">
        <v>16</v>
      </c>
      <c r="C21" s="77" t="s">
        <v>144</v>
      </c>
      <c r="D21" s="77"/>
      <c r="E21" s="77"/>
      <c r="F21" s="18" t="s">
        <v>136</v>
      </c>
      <c r="G21" s="41">
        <v>4.18</v>
      </c>
      <c r="H21" s="41">
        <v>3.4035541655085688</v>
      </c>
      <c r="I21" s="41">
        <v>3.6965231614873537</v>
      </c>
      <c r="J21" s="13"/>
      <c r="K21" s="13"/>
      <c r="L21" s="13"/>
      <c r="M21" s="13"/>
    </row>
    <row r="22" spans="2:13" x14ac:dyDescent="0.25">
      <c r="B22" s="14">
        <v>17</v>
      </c>
      <c r="C22" s="75" t="s">
        <v>102</v>
      </c>
      <c r="D22" s="75"/>
      <c r="E22" s="75"/>
      <c r="F22" s="18" t="s">
        <v>137</v>
      </c>
      <c r="G22" s="41">
        <v>4.08</v>
      </c>
      <c r="H22" s="41">
        <v>3.3221294247069286</v>
      </c>
      <c r="I22" s="41">
        <v>1.5624479342369222</v>
      </c>
      <c r="J22" s="13"/>
      <c r="K22" s="13"/>
      <c r="L22" s="13"/>
      <c r="M22" s="13"/>
    </row>
    <row r="23" spans="2:13" ht="26.25" customHeight="1" x14ac:dyDescent="0.25">
      <c r="B23" s="14">
        <v>18</v>
      </c>
      <c r="C23" s="75" t="s">
        <v>103</v>
      </c>
      <c r="D23" s="75"/>
      <c r="E23" s="75"/>
      <c r="F23" s="18" t="s">
        <v>138</v>
      </c>
      <c r="G23" s="41">
        <v>2.57</v>
      </c>
      <c r="H23" s="41">
        <v>2.0926158386021583</v>
      </c>
      <c r="I23" s="41">
        <v>2.0578582548486297</v>
      </c>
      <c r="J23" s="13"/>
      <c r="K23" s="13"/>
      <c r="L23" s="13"/>
      <c r="M23" s="13"/>
    </row>
    <row r="24" spans="2:13" x14ac:dyDescent="0.25">
      <c r="B24" s="14">
        <v>19</v>
      </c>
      <c r="C24" s="75" t="s">
        <v>19</v>
      </c>
      <c r="D24" s="75"/>
      <c r="E24" s="75"/>
      <c r="F24" s="18" t="s">
        <v>139</v>
      </c>
      <c r="G24" s="41">
        <v>5.77</v>
      </c>
      <c r="H24" s="41">
        <v>4.6982075442546511</v>
      </c>
      <c r="I24" s="41">
        <v>4.1462032986579791</v>
      </c>
      <c r="J24" s="13"/>
      <c r="K24" s="13"/>
      <c r="L24" s="13"/>
      <c r="M24" s="13"/>
    </row>
    <row r="25" spans="2:13" x14ac:dyDescent="0.25">
      <c r="B25" s="14">
        <v>20</v>
      </c>
      <c r="C25" s="75" t="s">
        <v>104</v>
      </c>
      <c r="D25" s="75"/>
      <c r="E25" s="75"/>
      <c r="F25" s="18"/>
      <c r="G25" s="41">
        <v>3.136541515060002</v>
      </c>
      <c r="H25" s="41">
        <v>2.553920798773452</v>
      </c>
      <c r="I25" s="41">
        <v>2.9080235222649438</v>
      </c>
      <c r="J25" s="41">
        <v>3.6982615093451994</v>
      </c>
      <c r="K25" s="41">
        <v>3.0782136472802124</v>
      </c>
      <c r="L25" s="41">
        <v>3.0355240297248756</v>
      </c>
      <c r="M25" s="10"/>
    </row>
    <row r="26" spans="2:13" x14ac:dyDescent="0.25">
      <c r="B26" s="14">
        <v>21</v>
      </c>
      <c r="C26" s="75" t="s">
        <v>105</v>
      </c>
      <c r="D26" s="75"/>
      <c r="E26" s="75"/>
      <c r="F26" s="18" t="s">
        <v>140</v>
      </c>
      <c r="G26" s="41">
        <v>0.74</v>
      </c>
      <c r="H26" s="41">
        <v>0.60254308193213901</v>
      </c>
      <c r="I26" s="41"/>
      <c r="J26" s="13"/>
      <c r="K26" s="13"/>
      <c r="L26" s="13"/>
      <c r="M26" s="13"/>
    </row>
    <row r="27" spans="2:13" x14ac:dyDescent="0.25">
      <c r="B27" s="14">
        <v>22</v>
      </c>
      <c r="C27" s="75" t="s">
        <v>106</v>
      </c>
      <c r="D27" s="75"/>
      <c r="E27" s="75"/>
      <c r="F27" s="18" t="s">
        <v>141</v>
      </c>
      <c r="G27" s="41">
        <v>-0.31</v>
      </c>
      <c r="H27" s="41">
        <v>-0.2524166964850853</v>
      </c>
      <c r="I27" s="41">
        <v>0.9298470633019732</v>
      </c>
      <c r="J27" s="13"/>
      <c r="K27" s="13"/>
      <c r="L27" s="13"/>
      <c r="M27" s="13"/>
    </row>
    <row r="28" spans="2:13" x14ac:dyDescent="0.25">
      <c r="B28" s="14">
        <v>23</v>
      </c>
      <c r="C28" s="75" t="s">
        <v>107</v>
      </c>
      <c r="D28" s="75"/>
      <c r="E28" s="75"/>
      <c r="F28" s="18" t="s">
        <v>142</v>
      </c>
      <c r="G28" s="41">
        <v>58.85</v>
      </c>
      <c r="H28" s="41">
        <v>47.918459961765379</v>
      </c>
      <c r="I28" s="41">
        <v>47.513660595282801</v>
      </c>
      <c r="J28" s="13"/>
      <c r="K28" s="13"/>
      <c r="L28" s="13"/>
      <c r="M28" s="13"/>
    </row>
    <row r="29" spans="2:13" x14ac:dyDescent="0.25">
      <c r="B29" s="14">
        <v>24</v>
      </c>
      <c r="C29" s="75" t="s">
        <v>162</v>
      </c>
      <c r="D29" s="75"/>
      <c r="E29" s="75"/>
      <c r="F29" s="18" t="s">
        <v>131</v>
      </c>
      <c r="G29" s="41">
        <v>3.9712049999999999</v>
      </c>
      <c r="H29" s="41">
        <v>3.2335433779517837</v>
      </c>
      <c r="I29" s="41">
        <v>1.9651231613420344</v>
      </c>
      <c r="J29" s="13"/>
      <c r="K29" s="13"/>
      <c r="L29" s="13"/>
      <c r="M29" s="13"/>
    </row>
    <row r="30" spans="2:13" x14ac:dyDescent="0.25">
      <c r="B30" s="14">
        <v>25</v>
      </c>
      <c r="C30" s="75" t="s">
        <v>108</v>
      </c>
      <c r="D30" s="75"/>
      <c r="E30" s="75"/>
      <c r="F30" s="18"/>
      <c r="G30" s="41">
        <f>G28-G29</f>
        <v>54.878795000000004</v>
      </c>
      <c r="H30" s="41">
        <f>H28-H29</f>
        <v>44.684916583813596</v>
      </c>
      <c r="I30" s="41">
        <f>I28-I29</f>
        <v>45.548537433940766</v>
      </c>
      <c r="J30" s="13"/>
      <c r="K30" s="13"/>
      <c r="L30" s="13"/>
      <c r="M30" s="13"/>
    </row>
    <row r="31" spans="2:13" x14ac:dyDescent="0.25">
      <c r="B31" s="14">
        <v>26</v>
      </c>
      <c r="C31" s="75" t="s">
        <v>109</v>
      </c>
      <c r="D31" s="75"/>
      <c r="E31" s="75"/>
      <c r="F31" s="18"/>
      <c r="G31" s="41">
        <v>0.62239894977000099</v>
      </c>
      <c r="H31" s="41">
        <v>0.50678673160235543</v>
      </c>
      <c r="I31" s="41">
        <v>0.39027358021270819</v>
      </c>
      <c r="J31" s="13"/>
      <c r="K31" s="13"/>
      <c r="L31" s="13"/>
      <c r="M31" s="13"/>
    </row>
    <row r="32" spans="2:13" x14ac:dyDescent="0.25">
      <c r="B32" s="14">
        <v>27</v>
      </c>
      <c r="C32" s="75" t="s">
        <v>110</v>
      </c>
      <c r="D32" s="75"/>
      <c r="E32" s="75"/>
      <c r="F32" s="18"/>
      <c r="G32" s="41">
        <v>6.1186916684900601E-3</v>
      </c>
      <c r="H32" s="41">
        <v>4.9821288315195986E-3</v>
      </c>
      <c r="I32" s="41">
        <v>8.2196636322420975E-3</v>
      </c>
      <c r="J32" s="13"/>
      <c r="K32" s="13"/>
      <c r="L32" s="13"/>
      <c r="M32" s="13"/>
    </row>
    <row r="33" spans="2:13" x14ac:dyDescent="0.25">
      <c r="B33" s="14">
        <v>28</v>
      </c>
      <c r="C33" s="75" t="s">
        <v>111</v>
      </c>
      <c r="D33" s="75"/>
      <c r="E33" s="75"/>
      <c r="F33" s="18"/>
      <c r="G33" s="41">
        <v>0</v>
      </c>
      <c r="H33" s="41">
        <v>0</v>
      </c>
      <c r="I33" s="41">
        <v>0</v>
      </c>
      <c r="J33" s="13"/>
      <c r="K33" s="13"/>
      <c r="L33" s="13"/>
      <c r="M33" s="13"/>
    </row>
    <row r="34" spans="2:13" x14ac:dyDescent="0.25">
      <c r="B34" s="14">
        <v>29</v>
      </c>
      <c r="C34" s="75" t="s">
        <v>112</v>
      </c>
      <c r="D34" s="75"/>
      <c r="E34" s="75"/>
      <c r="F34" s="18"/>
      <c r="G34" s="41">
        <f>G30-G31-G32-G33-G19</f>
        <v>52.83027735856151</v>
      </c>
      <c r="H34" s="41">
        <f t="shared" ref="H34:I34" si="1">H30-H31-H32-H33-H19</f>
        <v>43.016916403996426</v>
      </c>
      <c r="I34" s="41">
        <f t="shared" si="1"/>
        <v>43.816247173064298</v>
      </c>
      <c r="J34" s="13"/>
      <c r="K34" s="13"/>
      <c r="L34" s="13"/>
      <c r="M34" s="13"/>
    </row>
    <row r="35" spans="2:13" x14ac:dyDescent="0.25">
      <c r="B35" s="71" t="s">
        <v>113</v>
      </c>
      <c r="C35" s="71"/>
      <c r="D35" s="71"/>
      <c r="E35" s="71"/>
      <c r="F35" s="35"/>
      <c r="G35" s="35"/>
      <c r="H35" s="35"/>
      <c r="I35" s="35" t="s">
        <v>126</v>
      </c>
      <c r="J35" s="35" t="s">
        <v>126</v>
      </c>
      <c r="K35" s="35" t="s">
        <v>126</v>
      </c>
      <c r="L35" s="35" t="s">
        <v>126</v>
      </c>
      <c r="M35" s="35" t="s">
        <v>126</v>
      </c>
    </row>
    <row r="36" spans="2:13" ht="16.5" x14ac:dyDescent="0.25">
      <c r="B36" s="14">
        <v>30</v>
      </c>
      <c r="C36" s="75" t="s">
        <v>114</v>
      </c>
      <c r="D36" s="75"/>
      <c r="E36" s="75"/>
      <c r="F36" s="18"/>
      <c r="G36" s="27" t="s">
        <v>54</v>
      </c>
      <c r="H36" s="27" t="s">
        <v>54</v>
      </c>
      <c r="I36" s="41">
        <v>6.2131458703570441</v>
      </c>
      <c r="J36" s="41">
        <v>3.8497008889015021</v>
      </c>
      <c r="K36" s="41">
        <v>0.85108390265460754</v>
      </c>
      <c r="L36" s="41">
        <v>1.6147914428388961</v>
      </c>
      <c r="M36" s="41">
        <v>1.5370107004468085</v>
      </c>
    </row>
    <row r="37" spans="2:13" x14ac:dyDescent="0.25">
      <c r="B37" s="71" t="s">
        <v>115</v>
      </c>
      <c r="C37" s="71"/>
      <c r="D37" s="71"/>
      <c r="E37" s="71"/>
      <c r="F37" s="35" t="s">
        <v>60</v>
      </c>
      <c r="G37" s="35" t="s">
        <v>12</v>
      </c>
      <c r="H37" s="35" t="s">
        <v>83</v>
      </c>
      <c r="I37" s="35" t="s">
        <v>83</v>
      </c>
      <c r="J37" s="35" t="s">
        <v>83</v>
      </c>
      <c r="K37" s="35" t="s">
        <v>83</v>
      </c>
      <c r="L37" s="35" t="s">
        <v>83</v>
      </c>
      <c r="M37" s="35" t="s">
        <v>83</v>
      </c>
    </row>
    <row r="38" spans="2:13" x14ac:dyDescent="0.25">
      <c r="B38" s="14">
        <v>31</v>
      </c>
      <c r="C38" s="75" t="s">
        <v>115</v>
      </c>
      <c r="D38" s="75"/>
      <c r="E38" s="75"/>
      <c r="F38" s="18" t="s">
        <v>116</v>
      </c>
      <c r="G38" s="41">
        <v>-6.0098230284398833</v>
      </c>
      <c r="H38" s="41">
        <v>-4.8934721685540783</v>
      </c>
      <c r="I38" s="41">
        <v>-5.8555183811543872</v>
      </c>
      <c r="J38" s="41">
        <v>-5.1428771703832581</v>
      </c>
      <c r="K38" s="41">
        <v>-3.9304258771729708</v>
      </c>
      <c r="L38" s="41">
        <v>-2.8939216924939419</v>
      </c>
      <c r="M38" s="41">
        <v>-1.7685780283197712</v>
      </c>
    </row>
    <row r="39" spans="2:13" x14ac:dyDescent="0.25">
      <c r="B39" s="14">
        <v>32</v>
      </c>
      <c r="C39" s="75" t="s">
        <v>118</v>
      </c>
      <c r="D39" s="75"/>
      <c r="E39" s="75"/>
      <c r="F39" s="18" t="s">
        <v>117</v>
      </c>
      <c r="G39" s="41">
        <v>-4.5890930284398834</v>
      </c>
      <c r="H39" s="41">
        <f>H38+H19</f>
        <v>-3.7372408491707847</v>
      </c>
      <c r="I39" s="41">
        <f>I38+I19</f>
        <v>-4.5217213641228682</v>
      </c>
      <c r="J39" s="41">
        <f t="shared" ref="J39:M39" si="2">J38+J19</f>
        <v>-3.6477627028561064</v>
      </c>
      <c r="K39" s="41">
        <f t="shared" si="2"/>
        <v>-2.2800953231184251</v>
      </c>
      <c r="L39" s="41">
        <f t="shared" si="2"/>
        <v>-1.1258816477703195</v>
      </c>
      <c r="M39" s="41">
        <f t="shared" si="2"/>
        <v>7.1612133505622122E-2</v>
      </c>
    </row>
    <row r="40" spans="2:13" x14ac:dyDescent="0.25">
      <c r="B40" s="71" t="s">
        <v>119</v>
      </c>
      <c r="C40" s="71"/>
      <c r="D40" s="71"/>
      <c r="E40" s="71"/>
      <c r="F40" s="34"/>
      <c r="G40" s="19"/>
      <c r="H40" s="35" t="s">
        <v>83</v>
      </c>
      <c r="I40" s="35" t="s">
        <v>83</v>
      </c>
      <c r="J40" s="35" t="s">
        <v>83</v>
      </c>
      <c r="K40" s="35" t="s">
        <v>83</v>
      </c>
      <c r="L40" s="35" t="s">
        <v>83</v>
      </c>
      <c r="M40" s="35" t="s">
        <v>83</v>
      </c>
    </row>
    <row r="41" spans="2:13" x14ac:dyDescent="0.25">
      <c r="B41" s="14">
        <v>33</v>
      </c>
      <c r="C41" s="75" t="s">
        <v>8</v>
      </c>
      <c r="D41" s="75"/>
      <c r="E41" s="75"/>
      <c r="F41" s="18"/>
      <c r="G41" s="10" t="s">
        <v>54</v>
      </c>
      <c r="H41" s="41">
        <v>-4.6704286745098189</v>
      </c>
      <c r="I41" s="41">
        <v>-5.5940681164521235</v>
      </c>
      <c r="J41" s="41">
        <v>-4.9581363215910912</v>
      </c>
      <c r="K41" s="41">
        <v>-3.3002671598820292</v>
      </c>
      <c r="L41" s="41">
        <v>-2.1119724162245239</v>
      </c>
      <c r="M41" s="41">
        <v>-0.89011980103574984</v>
      </c>
    </row>
    <row r="42" spans="2:13" x14ac:dyDescent="0.25">
      <c r="B42" s="14">
        <v>34</v>
      </c>
      <c r="C42" s="75" t="s">
        <v>121</v>
      </c>
      <c r="D42" s="75"/>
      <c r="E42" s="75"/>
      <c r="F42" s="18"/>
      <c r="G42" s="10" t="s">
        <v>54</v>
      </c>
      <c r="H42" s="41">
        <v>-3.5136029999999998</v>
      </c>
      <c r="I42" s="41">
        <v>-4.2628820000000003</v>
      </c>
      <c r="J42" s="41">
        <v>-3.4630000000000001</v>
      </c>
      <c r="K42" s="41">
        <v>-1.65</v>
      </c>
      <c r="L42" s="41">
        <v>-0.34399999999999997</v>
      </c>
      <c r="M42" s="41">
        <v>0.95</v>
      </c>
    </row>
    <row r="43" spans="2:13" x14ac:dyDescent="0.25">
      <c r="B43" s="71" t="s">
        <v>120</v>
      </c>
      <c r="C43" s="71"/>
      <c r="D43" s="71"/>
      <c r="E43" s="71"/>
      <c r="F43" s="34"/>
      <c r="G43" s="19"/>
      <c r="H43" s="36" t="s">
        <v>83</v>
      </c>
      <c r="I43" s="36" t="s">
        <v>83</v>
      </c>
      <c r="J43" s="36" t="s">
        <v>83</v>
      </c>
      <c r="K43" s="36" t="s">
        <v>83</v>
      </c>
      <c r="L43" s="36" t="s">
        <v>83</v>
      </c>
      <c r="M43" s="36" t="s">
        <v>83</v>
      </c>
    </row>
    <row r="44" spans="2:13" ht="15" customHeight="1" x14ac:dyDescent="0.25">
      <c r="B44" s="14">
        <v>35</v>
      </c>
      <c r="C44" s="75" t="s">
        <v>10</v>
      </c>
      <c r="D44" s="75"/>
      <c r="E44" s="75"/>
      <c r="F44" s="18"/>
      <c r="G44" s="41">
        <v>68.830043000000003</v>
      </c>
      <c r="H44" s="41">
        <v>56.044964616339094</v>
      </c>
      <c r="I44" s="41">
        <v>58.478930381041359</v>
      </c>
      <c r="J44" s="41">
        <v>59.777384671306997</v>
      </c>
      <c r="K44" s="41">
        <v>61.630125221429765</v>
      </c>
      <c r="L44" s="41">
        <v>62.116652603882457</v>
      </c>
      <c r="M44" s="41">
        <v>61.431501195842614</v>
      </c>
    </row>
    <row r="45" spans="2:13" ht="15" customHeight="1" x14ac:dyDescent="0.25">
      <c r="B45" s="14">
        <v>36</v>
      </c>
      <c r="C45" s="75" t="s">
        <v>11</v>
      </c>
      <c r="D45" s="75"/>
      <c r="E45" s="75"/>
      <c r="F45" s="18"/>
      <c r="G45" s="41">
        <v>5.3310730000000204</v>
      </c>
      <c r="H45" s="41">
        <v>-1.6968873059557408</v>
      </c>
      <c r="I45" s="41">
        <v>2.4339657647022639</v>
      </c>
      <c r="J45" s="41">
        <v>1.2984542902656391</v>
      </c>
      <c r="K45" s="41">
        <v>1.8527405501227696</v>
      </c>
      <c r="L45" s="41">
        <v>0.48652738245269522</v>
      </c>
      <c r="M45" s="41">
        <v>-0.68515140803984187</v>
      </c>
    </row>
    <row r="46" spans="2:13" ht="15" customHeight="1" x14ac:dyDescent="0.25">
      <c r="B46" s="14">
        <v>37</v>
      </c>
      <c r="C46" s="75" t="s">
        <v>122</v>
      </c>
      <c r="D46" s="75"/>
      <c r="E46" s="75"/>
      <c r="F46" s="18"/>
      <c r="G46" s="41"/>
      <c r="H46" s="41"/>
      <c r="I46" s="41"/>
      <c r="J46" s="41"/>
      <c r="K46" s="41"/>
      <c r="L46" s="41"/>
      <c r="M46" s="41"/>
    </row>
    <row r="47" spans="2:13" ht="15" customHeight="1" x14ac:dyDescent="0.25">
      <c r="B47" s="14">
        <v>38</v>
      </c>
      <c r="C47" s="73" t="s">
        <v>124</v>
      </c>
      <c r="D47" s="73"/>
      <c r="E47" s="73"/>
      <c r="F47" s="18"/>
      <c r="G47" s="27" t="s">
        <v>54</v>
      </c>
      <c r="H47" s="41">
        <f>-H39</f>
        <v>3.7372408491707847</v>
      </c>
      <c r="I47" s="41">
        <f t="shared" ref="I47:M47" si="3">-I39</f>
        <v>4.5217213641228682</v>
      </c>
      <c r="J47" s="41">
        <f t="shared" si="3"/>
        <v>3.6477627028561064</v>
      </c>
      <c r="K47" s="41">
        <f t="shared" si="3"/>
        <v>2.2800953231184251</v>
      </c>
      <c r="L47" s="41">
        <f t="shared" si="3"/>
        <v>1.1258816477703195</v>
      </c>
      <c r="M47" s="41">
        <f t="shared" si="3"/>
        <v>-7.1612133505622122E-2</v>
      </c>
    </row>
    <row r="48" spans="2:13" ht="15" customHeight="1" x14ac:dyDescent="0.25">
      <c r="B48" s="14">
        <v>39</v>
      </c>
      <c r="C48" s="73" t="s">
        <v>123</v>
      </c>
      <c r="D48" s="73"/>
      <c r="E48" s="73"/>
      <c r="F48" s="18"/>
      <c r="G48" s="27" t="s">
        <v>54</v>
      </c>
      <c r="H48" s="41">
        <v>-4.979152</v>
      </c>
      <c r="I48" s="41">
        <v>-2.2903669999999998</v>
      </c>
      <c r="J48" s="41">
        <v>-1.7501130627260855</v>
      </c>
      <c r="K48" s="41">
        <v>-0.42622906144564365</v>
      </c>
      <c r="L48" s="41">
        <v>-0.63953860048319933</v>
      </c>
      <c r="M48" s="41">
        <v>-0.61368959620723817</v>
      </c>
    </row>
    <row r="49" spans="2:13" ht="15" customHeight="1" x14ac:dyDescent="0.25">
      <c r="B49" s="14">
        <v>40</v>
      </c>
      <c r="C49" s="76" t="s">
        <v>259</v>
      </c>
      <c r="D49" s="76"/>
      <c r="E49" s="76"/>
      <c r="F49" s="18"/>
      <c r="G49" s="27" t="s">
        <v>54</v>
      </c>
      <c r="H49" s="41">
        <v>1.1568256745098193</v>
      </c>
      <c r="I49" s="41">
        <v>1.3311861164521233</v>
      </c>
      <c r="J49" s="41">
        <v>1.4951144675271517</v>
      </c>
      <c r="K49" s="41">
        <v>1.6503305540545457</v>
      </c>
      <c r="L49" s="41">
        <v>1.7680400447236224</v>
      </c>
      <c r="M49" s="41">
        <v>1.8401901618253933</v>
      </c>
    </row>
    <row r="50" spans="2:13" ht="15" customHeight="1" x14ac:dyDescent="0.25">
      <c r="B50" s="14">
        <v>41</v>
      </c>
      <c r="C50" s="76" t="s">
        <v>168</v>
      </c>
      <c r="D50" s="76"/>
      <c r="E50" s="76"/>
      <c r="F50" s="18"/>
      <c r="G50" s="27" t="s">
        <v>54</v>
      </c>
      <c r="H50" s="41">
        <v>-0.82386405373436111</v>
      </c>
      <c r="I50" s="41">
        <v>-1.1679128769865823</v>
      </c>
      <c r="J50" s="41">
        <v>-1.4481451076820617</v>
      </c>
      <c r="K50" s="41">
        <v>-0.28314625110377484</v>
      </c>
      <c r="L50" s="41">
        <v>-0.6035492280510123</v>
      </c>
      <c r="M50" s="41">
        <v>-0.68104256827463938</v>
      </c>
    </row>
    <row r="51" spans="2:13" ht="15" customHeight="1" x14ac:dyDescent="0.25">
      <c r="B51" s="14">
        <v>42</v>
      </c>
      <c r="C51" s="76" t="s">
        <v>5</v>
      </c>
      <c r="D51" s="76"/>
      <c r="E51" s="76"/>
      <c r="F51" s="24"/>
      <c r="G51" s="27" t="s">
        <v>54</v>
      </c>
      <c r="H51" s="41">
        <v>-5.312112989963226</v>
      </c>
      <c r="I51" s="41">
        <v>-2.4536402025325548</v>
      </c>
      <c r="J51" s="41">
        <v>-1.7970826773467574</v>
      </c>
      <c r="K51" s="41">
        <v>-1.7934133643964145</v>
      </c>
      <c r="L51" s="41">
        <v>-1.8040294171558096</v>
      </c>
      <c r="M51" s="41">
        <v>-1.772837189757992</v>
      </c>
    </row>
    <row r="52" spans="2:13" ht="15" customHeight="1" x14ac:dyDescent="0.25">
      <c r="B52" s="14">
        <v>43</v>
      </c>
      <c r="C52" s="73" t="s">
        <v>148</v>
      </c>
      <c r="D52" s="73"/>
      <c r="E52" s="73"/>
      <c r="F52" s="24"/>
      <c r="G52" s="27" t="s">
        <v>54</v>
      </c>
      <c r="H52" s="41">
        <v>-0.4543818</v>
      </c>
      <c r="I52" s="41">
        <v>0.2000005</v>
      </c>
      <c r="J52" s="41">
        <v>-0.6000027</v>
      </c>
      <c r="K52" s="41">
        <v>0</v>
      </c>
      <c r="L52" s="41">
        <v>0</v>
      </c>
      <c r="M52" s="41">
        <v>0</v>
      </c>
    </row>
    <row r="53" spans="2:13" s="26" customFormat="1" x14ac:dyDescent="0.25">
      <c r="B53" s="32"/>
      <c r="C53" s="33"/>
      <c r="D53" s="33"/>
      <c r="E53" s="33"/>
      <c r="F53" s="34"/>
      <c r="G53" s="35" t="s">
        <v>127</v>
      </c>
      <c r="H53" s="35" t="s">
        <v>127</v>
      </c>
      <c r="I53" s="35" t="s">
        <v>127</v>
      </c>
      <c r="J53" s="35" t="s">
        <v>127</v>
      </c>
      <c r="K53" s="35" t="s">
        <v>127</v>
      </c>
      <c r="L53" s="35" t="s">
        <v>127</v>
      </c>
      <c r="M53" s="35" t="s">
        <v>127</v>
      </c>
    </row>
    <row r="54" spans="2:13" ht="16.5" x14ac:dyDescent="0.25">
      <c r="B54" s="14">
        <v>44</v>
      </c>
      <c r="C54" s="75" t="s">
        <v>125</v>
      </c>
      <c r="D54" s="75"/>
      <c r="E54" s="75"/>
      <c r="F54" s="24"/>
      <c r="G54" s="27" t="s">
        <v>54</v>
      </c>
      <c r="H54" s="41">
        <v>2.0034440115751719</v>
      </c>
      <c r="I54" s="41">
        <f>I19/H44*100</f>
        <v>2.3798694961485798</v>
      </c>
      <c r="J54" s="41">
        <f t="shared" ref="J54:M54" si="4">J19/I44*100</f>
        <v>2.5566720488647343</v>
      </c>
      <c r="K54" s="41">
        <f t="shared" si="4"/>
        <v>2.7607941751367728</v>
      </c>
      <c r="L54" s="41">
        <f t="shared" si="4"/>
        <v>2.8687919071578438</v>
      </c>
      <c r="M54" s="41">
        <f t="shared" si="4"/>
        <v>2.9624747707515335</v>
      </c>
    </row>
    <row r="55" spans="2:13" x14ac:dyDescent="0.25">
      <c r="M55" s="9" t="s">
        <v>3</v>
      </c>
    </row>
  </sheetData>
  <mergeCells count="52">
    <mergeCell ref="C51:E51"/>
    <mergeCell ref="C52:E52"/>
    <mergeCell ref="C54:E54"/>
    <mergeCell ref="B4:E4"/>
    <mergeCell ref="C5:E5"/>
    <mergeCell ref="C6:E6"/>
    <mergeCell ref="C7:E7"/>
    <mergeCell ref="C11:E11"/>
    <mergeCell ref="C12:E12"/>
    <mergeCell ref="C13:E13"/>
    <mergeCell ref="C14:E14"/>
    <mergeCell ref="C15:E15"/>
    <mergeCell ref="C17:E17"/>
    <mergeCell ref="B16:E16"/>
    <mergeCell ref="C18:E18"/>
    <mergeCell ref="C19:E19"/>
    <mergeCell ref="B2:E2"/>
    <mergeCell ref="B3:C3"/>
    <mergeCell ref="C8:E8"/>
    <mergeCell ref="C9:E9"/>
    <mergeCell ref="C10:E10"/>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6:E36"/>
    <mergeCell ref="C38:E38"/>
    <mergeCell ref="B35:E35"/>
    <mergeCell ref="B37:E37"/>
    <mergeCell ref="C39:E39"/>
    <mergeCell ref="C41:E41"/>
    <mergeCell ref="C42:E42"/>
    <mergeCell ref="C44:E44"/>
    <mergeCell ref="C45:E45"/>
    <mergeCell ref="B40:E40"/>
    <mergeCell ref="B43:E43"/>
    <mergeCell ref="C46:E46"/>
    <mergeCell ref="C47:E47"/>
    <mergeCell ref="C48:E48"/>
    <mergeCell ref="C49:E49"/>
    <mergeCell ref="C50:E50"/>
  </mergeCells>
  <phoneticPr fontId="1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42"/>
  <sheetViews>
    <sheetView showGridLines="0" workbookViewId="0"/>
  </sheetViews>
  <sheetFormatPr defaultRowHeight="15" x14ac:dyDescent="0.25"/>
  <cols>
    <col min="2" max="2" width="4.5703125" customWidth="1"/>
    <col min="3" max="3" width="60" customWidth="1"/>
    <col min="5" max="5" width="12.28515625" customWidth="1"/>
    <col min="8" max="13" width="11.85546875" bestFit="1" customWidth="1"/>
  </cols>
  <sheetData>
    <row r="1" spans="2:13" ht="16.5" customHeight="1" x14ac:dyDescent="0.25">
      <c r="G1" s="38"/>
      <c r="H1" s="38"/>
      <c r="I1" s="31"/>
    </row>
    <row r="2" spans="2:13" ht="15" customHeight="1" x14ac:dyDescent="0.25">
      <c r="B2" s="66" t="s">
        <v>154</v>
      </c>
      <c r="C2" s="66"/>
      <c r="D2" s="66"/>
      <c r="E2" s="66"/>
      <c r="F2" s="66"/>
      <c r="H2" s="1">
        <v>2023</v>
      </c>
      <c r="I2" s="1">
        <v>2024</v>
      </c>
      <c r="J2" s="1">
        <v>2025</v>
      </c>
      <c r="K2" s="1">
        <v>2026</v>
      </c>
      <c r="L2" s="1">
        <v>2027</v>
      </c>
      <c r="M2" s="1">
        <v>2028</v>
      </c>
    </row>
    <row r="3" spans="2:13" ht="15.75" customHeight="1" thickBot="1" x14ac:dyDescent="0.3">
      <c r="B3" s="78" t="s">
        <v>65</v>
      </c>
      <c r="C3" s="78"/>
      <c r="D3" s="1" t="s">
        <v>63</v>
      </c>
      <c r="E3" s="53" t="s">
        <v>62</v>
      </c>
      <c r="F3" s="25" t="s">
        <v>61</v>
      </c>
      <c r="G3" s="3" t="s">
        <v>60</v>
      </c>
      <c r="H3" s="3" t="s">
        <v>59</v>
      </c>
      <c r="I3" s="3" t="s">
        <v>59</v>
      </c>
      <c r="J3" s="3" t="s">
        <v>59</v>
      </c>
      <c r="K3" s="3" t="s">
        <v>59</v>
      </c>
      <c r="L3" s="3" t="s">
        <v>59</v>
      </c>
      <c r="M3" s="3" t="s">
        <v>59</v>
      </c>
    </row>
    <row r="4" spans="2:13" ht="15" customHeight="1" x14ac:dyDescent="0.25">
      <c r="B4" s="4">
        <v>1</v>
      </c>
      <c r="C4" s="54" t="s">
        <v>220</v>
      </c>
      <c r="D4" s="8" t="s">
        <v>258</v>
      </c>
      <c r="E4" s="51" t="s">
        <v>257</v>
      </c>
      <c r="F4" s="13"/>
      <c r="G4" s="8"/>
      <c r="H4" s="56">
        <v>-1.0585216304213253E-2</v>
      </c>
      <c r="I4" s="56">
        <v>-1.0670376136252151E-2</v>
      </c>
      <c r="J4" s="57"/>
      <c r="K4" s="57"/>
      <c r="L4" s="57"/>
      <c r="M4" s="57"/>
    </row>
    <row r="5" spans="2:13" ht="15" customHeight="1" x14ac:dyDescent="0.25">
      <c r="B5" s="4">
        <v>2</v>
      </c>
      <c r="C5" s="55" t="s">
        <v>221</v>
      </c>
      <c r="D5" s="7" t="s">
        <v>258</v>
      </c>
      <c r="E5" s="51" t="s">
        <v>257</v>
      </c>
      <c r="F5" s="13"/>
      <c r="G5" s="7"/>
      <c r="H5" s="46">
        <v>-1.2114372936468058E-2</v>
      </c>
      <c r="I5" s="46"/>
      <c r="J5" s="57"/>
      <c r="K5" s="57"/>
      <c r="L5" s="57"/>
      <c r="M5" s="57"/>
    </row>
    <row r="6" spans="2:13" x14ac:dyDescent="0.25">
      <c r="B6" s="4">
        <v>3</v>
      </c>
      <c r="C6" s="55" t="s">
        <v>222</v>
      </c>
      <c r="D6" s="52" t="s">
        <v>258</v>
      </c>
      <c r="E6" s="51" t="s">
        <v>257</v>
      </c>
      <c r="F6" s="13"/>
      <c r="G6" s="7"/>
      <c r="H6" s="56">
        <v>-9.3380819219365668E-3</v>
      </c>
      <c r="I6" s="56"/>
      <c r="J6" s="58"/>
      <c r="K6" s="58"/>
      <c r="L6" s="58"/>
      <c r="M6" s="58"/>
    </row>
    <row r="7" spans="2:13" x14ac:dyDescent="0.25">
      <c r="B7" s="4">
        <v>4</v>
      </c>
      <c r="C7" s="55" t="s">
        <v>223</v>
      </c>
      <c r="D7" s="52" t="s">
        <v>258</v>
      </c>
      <c r="E7" s="51" t="s">
        <v>257</v>
      </c>
      <c r="F7" s="13"/>
      <c r="G7" s="52"/>
      <c r="H7" s="56">
        <v>1.8851863114099796E-2</v>
      </c>
      <c r="I7" s="56">
        <v>2.5208763621895718E-3</v>
      </c>
      <c r="J7" s="58">
        <v>-7.0924973677884877E-3</v>
      </c>
      <c r="K7" s="58">
        <v>-1.1226693164718141E-2</v>
      </c>
      <c r="L7" s="58"/>
      <c r="M7" s="58"/>
    </row>
    <row r="8" spans="2:13" x14ac:dyDescent="0.25">
      <c r="B8" s="4">
        <v>5</v>
      </c>
      <c r="C8" s="55" t="s">
        <v>224</v>
      </c>
      <c r="D8" s="52" t="s">
        <v>258</v>
      </c>
      <c r="E8" s="51" t="s">
        <v>257</v>
      </c>
      <c r="F8" s="13"/>
      <c r="G8" s="52"/>
      <c r="H8" s="56">
        <v>-8.935929796366919E-3</v>
      </c>
      <c r="I8" s="56">
        <v>-1.6445986531651465E-2</v>
      </c>
      <c r="J8" s="58"/>
      <c r="K8" s="58"/>
      <c r="L8" s="58"/>
      <c r="M8" s="58"/>
    </row>
    <row r="9" spans="2:13" x14ac:dyDescent="0.25">
      <c r="B9" s="4">
        <v>6</v>
      </c>
      <c r="C9" s="55" t="s">
        <v>225</v>
      </c>
      <c r="D9" s="52" t="s">
        <v>258</v>
      </c>
      <c r="E9" s="51" t="s">
        <v>257</v>
      </c>
      <c r="F9" s="13"/>
      <c r="G9" s="52"/>
      <c r="H9" s="56">
        <v>1.6221436862502804E-2</v>
      </c>
      <c r="I9" s="56">
        <v>1.2690125904899889E-3</v>
      </c>
      <c r="J9" s="58"/>
      <c r="K9" s="58"/>
      <c r="L9" s="58"/>
      <c r="M9" s="58"/>
    </row>
    <row r="10" spans="2:13" x14ac:dyDescent="0.25">
      <c r="B10" s="4">
        <v>7</v>
      </c>
      <c r="C10" s="55" t="s">
        <v>226</v>
      </c>
      <c r="D10" s="52" t="s">
        <v>258</v>
      </c>
      <c r="E10" s="51" t="s">
        <v>257</v>
      </c>
      <c r="F10" s="13"/>
      <c r="G10" s="52"/>
      <c r="H10" s="56">
        <v>1.6533927328606368E-2</v>
      </c>
      <c r="I10" s="56">
        <v>-4.3542040066170346E-3</v>
      </c>
      <c r="J10" s="58"/>
      <c r="K10" s="58"/>
      <c r="L10" s="58"/>
      <c r="M10" s="58"/>
    </row>
    <row r="11" spans="2:13" x14ac:dyDescent="0.25">
      <c r="B11" s="4">
        <v>8</v>
      </c>
      <c r="C11" s="55" t="s">
        <v>227</v>
      </c>
      <c r="D11" s="52" t="s">
        <v>258</v>
      </c>
      <c r="E11" s="51" t="s">
        <v>257</v>
      </c>
      <c r="F11" s="13"/>
      <c r="G11" s="52"/>
      <c r="H11" s="56">
        <v>-2.8365122705659454E-2</v>
      </c>
      <c r="I11" s="56">
        <v>-3.1485231299184027E-2</v>
      </c>
      <c r="J11" s="58"/>
      <c r="K11" s="58"/>
      <c r="L11" s="58"/>
      <c r="M11" s="58"/>
    </row>
    <row r="12" spans="2:13" x14ac:dyDescent="0.25">
      <c r="B12" s="4">
        <v>9</v>
      </c>
      <c r="C12" s="55" t="s">
        <v>228</v>
      </c>
      <c r="D12" s="52" t="s">
        <v>258</v>
      </c>
      <c r="E12" s="51" t="s">
        <v>257</v>
      </c>
      <c r="F12" s="13"/>
      <c r="G12" s="52"/>
      <c r="H12" s="56">
        <v>2.4140145928412911E-2</v>
      </c>
      <c r="I12" s="56">
        <v>-1.8314555806942863E-2</v>
      </c>
      <c r="J12" s="58">
        <v>-4.0154650076141803E-3</v>
      </c>
      <c r="K12" s="58"/>
      <c r="L12" s="58"/>
      <c r="M12" s="58"/>
    </row>
    <row r="13" spans="2:13" x14ac:dyDescent="0.25">
      <c r="B13" s="4">
        <v>10</v>
      </c>
      <c r="C13" s="55" t="s">
        <v>229</v>
      </c>
      <c r="D13" s="52" t="s">
        <v>258</v>
      </c>
      <c r="E13" s="51" t="s">
        <v>257</v>
      </c>
      <c r="F13" s="13"/>
      <c r="G13" s="52"/>
      <c r="H13" s="56"/>
      <c r="I13" s="56">
        <v>2.8581364650675404E-2</v>
      </c>
      <c r="J13" s="58">
        <v>8.9348669284309498E-3</v>
      </c>
      <c r="K13" s="58"/>
      <c r="L13" s="58"/>
      <c r="M13" s="58"/>
    </row>
    <row r="14" spans="2:13" x14ac:dyDescent="0.25">
      <c r="B14" s="4">
        <v>11</v>
      </c>
      <c r="C14" s="55" t="s">
        <v>230</v>
      </c>
      <c r="D14" s="52" t="s">
        <v>258</v>
      </c>
      <c r="E14" s="51" t="s">
        <v>257</v>
      </c>
      <c r="F14" s="13"/>
      <c r="G14" s="52"/>
      <c r="H14" s="56"/>
      <c r="I14" s="56">
        <v>2.5151600892594356E-2</v>
      </c>
      <c r="J14" s="58"/>
      <c r="K14" s="58"/>
      <c r="L14" s="58"/>
      <c r="M14" s="58"/>
    </row>
    <row r="15" spans="2:13" x14ac:dyDescent="0.25">
      <c r="B15" s="4">
        <v>12</v>
      </c>
      <c r="C15" s="55" t="s">
        <v>231</v>
      </c>
      <c r="D15" s="52" t="s">
        <v>258</v>
      </c>
      <c r="E15" s="51" t="s">
        <v>257</v>
      </c>
      <c r="F15" s="13"/>
      <c r="G15" s="52"/>
      <c r="H15" s="56">
        <v>0.12376560601849343</v>
      </c>
      <c r="I15" s="56">
        <v>-5.2347340985005028E-2</v>
      </c>
      <c r="J15" s="58">
        <v>-3.0963245248461748E-2</v>
      </c>
      <c r="K15" s="58">
        <v>-1.3577255528003797E-2</v>
      </c>
      <c r="L15" s="58">
        <v>-1.3013611095026145E-2</v>
      </c>
      <c r="M15" s="58"/>
    </row>
    <row r="16" spans="2:13" x14ac:dyDescent="0.25">
      <c r="B16" s="4">
        <v>13</v>
      </c>
      <c r="C16" s="55" t="s">
        <v>232</v>
      </c>
      <c r="D16" s="52" t="s">
        <v>258</v>
      </c>
      <c r="E16" s="51" t="s">
        <v>257</v>
      </c>
      <c r="F16" s="13"/>
      <c r="G16" s="52"/>
      <c r="H16" s="56"/>
      <c r="I16" s="56"/>
      <c r="J16" s="58">
        <v>-1.0698252265426082E-2</v>
      </c>
      <c r="K16" s="58"/>
      <c r="L16" s="58"/>
      <c r="M16" s="58"/>
    </row>
    <row r="17" spans="2:13" x14ac:dyDescent="0.25">
      <c r="B17" s="4">
        <v>14</v>
      </c>
      <c r="C17" s="55" t="s">
        <v>233</v>
      </c>
      <c r="D17" s="52" t="s">
        <v>258</v>
      </c>
      <c r="E17" s="51" t="s">
        <v>257</v>
      </c>
      <c r="F17" s="13"/>
      <c r="G17" s="52"/>
      <c r="H17" s="56"/>
      <c r="I17" s="56">
        <v>0.25226217308575727</v>
      </c>
      <c r="J17" s="58">
        <v>-3.4552917385628192E-2</v>
      </c>
      <c r="K17" s="58">
        <v>-2.3623745755950231E-2</v>
      </c>
      <c r="L17" s="58">
        <v>-2.9379870179735517E-2</v>
      </c>
      <c r="M17" s="58"/>
    </row>
    <row r="18" spans="2:13" x14ac:dyDescent="0.25">
      <c r="B18" s="4">
        <v>15</v>
      </c>
      <c r="C18" s="55" t="s">
        <v>234</v>
      </c>
      <c r="D18" s="52" t="s">
        <v>258</v>
      </c>
      <c r="E18" s="51" t="s">
        <v>257</v>
      </c>
      <c r="F18" s="13"/>
      <c r="G18" s="52"/>
      <c r="H18" s="56">
        <v>-0.33412815251049371</v>
      </c>
      <c r="I18" s="56">
        <v>0.14747760844019375</v>
      </c>
      <c r="J18" s="58">
        <v>-0.13830964571930307</v>
      </c>
      <c r="K18" s="58"/>
      <c r="L18" s="58"/>
      <c r="M18" s="58"/>
    </row>
    <row r="19" spans="2:13" x14ac:dyDescent="0.25">
      <c r="B19" s="4">
        <v>16</v>
      </c>
      <c r="C19" s="55" t="s">
        <v>235</v>
      </c>
      <c r="D19" s="52" t="s">
        <v>258</v>
      </c>
      <c r="E19" s="51" t="s">
        <v>257</v>
      </c>
      <c r="F19" s="13"/>
      <c r="G19" s="52"/>
      <c r="H19" s="56"/>
      <c r="I19" s="56">
        <v>3.6965231614873528E-2</v>
      </c>
      <c r="J19" s="58"/>
      <c r="K19" s="58"/>
      <c r="L19" s="58"/>
      <c r="M19" s="58"/>
    </row>
    <row r="20" spans="2:13" x14ac:dyDescent="0.25">
      <c r="B20" s="4">
        <v>17</v>
      </c>
      <c r="C20" s="55" t="s">
        <v>236</v>
      </c>
      <c r="D20" s="52" t="s">
        <v>258</v>
      </c>
      <c r="E20" s="51" t="s">
        <v>257</v>
      </c>
      <c r="F20" s="13"/>
      <c r="G20" s="52"/>
      <c r="H20" s="56">
        <v>3.2209998966312915E-2</v>
      </c>
      <c r="I20" s="56">
        <v>3.3111396622348861E-2</v>
      </c>
      <c r="J20" s="58"/>
      <c r="K20" s="58"/>
      <c r="L20" s="58"/>
      <c r="M20" s="58"/>
    </row>
    <row r="21" spans="2:13" x14ac:dyDescent="0.25">
      <c r="B21" s="4">
        <v>18</v>
      </c>
      <c r="C21" s="55" t="s">
        <v>237</v>
      </c>
      <c r="D21" s="52" t="s">
        <v>258</v>
      </c>
      <c r="E21" s="51" t="s">
        <v>257</v>
      </c>
      <c r="F21" s="13"/>
      <c r="G21" s="52"/>
      <c r="H21" s="56"/>
      <c r="I21" s="56">
        <v>0.25094604177158764</v>
      </c>
      <c r="J21" s="58"/>
      <c r="K21" s="58"/>
      <c r="L21" s="58"/>
      <c r="M21" s="58">
        <v>-0.20760188415000227</v>
      </c>
    </row>
    <row r="22" spans="2:13" x14ac:dyDescent="0.25">
      <c r="B22" s="4">
        <v>19</v>
      </c>
      <c r="C22" s="55" t="s">
        <v>238</v>
      </c>
      <c r="D22" s="52" t="s">
        <v>258</v>
      </c>
      <c r="E22" s="51" t="s">
        <v>257</v>
      </c>
      <c r="F22" s="13"/>
      <c r="G22" s="52"/>
      <c r="H22" s="56">
        <v>2.5814899823752072E-2</v>
      </c>
      <c r="I22" s="56">
        <v>8.6801223359239205E-2</v>
      </c>
      <c r="J22" s="58"/>
      <c r="K22" s="58"/>
      <c r="L22" s="58"/>
      <c r="M22" s="58"/>
    </row>
    <row r="23" spans="2:13" x14ac:dyDescent="0.25">
      <c r="B23" s="4">
        <v>20</v>
      </c>
      <c r="C23" s="55" t="s">
        <v>239</v>
      </c>
      <c r="D23" s="52" t="s">
        <v>258</v>
      </c>
      <c r="E23" s="51" t="s">
        <v>257</v>
      </c>
      <c r="F23" s="13"/>
      <c r="G23" s="52"/>
      <c r="H23" s="56">
        <v>2.9689903238502142E-2</v>
      </c>
      <c r="I23" s="56">
        <v>3.0543839165353817E-2</v>
      </c>
      <c r="J23" s="58"/>
      <c r="K23" s="58"/>
      <c r="L23" s="58"/>
      <c r="M23" s="58"/>
    </row>
    <row r="24" spans="2:13" x14ac:dyDescent="0.25">
      <c r="B24" s="4">
        <v>21</v>
      </c>
      <c r="C24" s="55" t="s">
        <v>240</v>
      </c>
      <c r="D24" s="52" t="s">
        <v>258</v>
      </c>
      <c r="E24" s="51" t="s">
        <v>257</v>
      </c>
      <c r="F24" s="13"/>
      <c r="G24" s="52"/>
      <c r="H24" s="56">
        <v>-1.9930907850440171E-2</v>
      </c>
      <c r="I24" s="56">
        <v>-8.2311723573489006E-3</v>
      </c>
      <c r="J24" s="58">
        <v>2.5215883519276287E-2</v>
      </c>
      <c r="K24" s="58"/>
      <c r="L24" s="58"/>
      <c r="M24" s="58"/>
    </row>
    <row r="25" spans="2:13" x14ac:dyDescent="0.25">
      <c r="B25" s="4">
        <v>22</v>
      </c>
      <c r="C25" s="55" t="s">
        <v>241</v>
      </c>
      <c r="D25" s="52" t="s">
        <v>258</v>
      </c>
      <c r="E25" s="51" t="s">
        <v>257</v>
      </c>
      <c r="F25" s="13"/>
      <c r="G25" s="52"/>
      <c r="H25" s="56"/>
      <c r="I25" s="56"/>
      <c r="J25" s="58">
        <v>5.588366129588708E-2</v>
      </c>
      <c r="K25" s="58"/>
      <c r="L25" s="58"/>
      <c r="M25" s="58"/>
    </row>
    <row r="26" spans="2:13" x14ac:dyDescent="0.25">
      <c r="B26" s="4">
        <v>23</v>
      </c>
      <c r="C26" s="55" t="s">
        <v>242</v>
      </c>
      <c r="D26" s="52" t="s">
        <v>258</v>
      </c>
      <c r="E26" s="51" t="s">
        <v>257</v>
      </c>
      <c r="F26" s="13"/>
      <c r="G26" s="52"/>
      <c r="H26" s="56"/>
      <c r="I26" s="56">
        <v>6.3207344948592842E-2</v>
      </c>
      <c r="J26" s="58">
        <v>5.568494985539877E-2</v>
      </c>
      <c r="K26" s="58">
        <v>7.7816410788090415E-2</v>
      </c>
      <c r="L26" s="58">
        <v>3.3704464032414984E-2</v>
      </c>
      <c r="M26" s="58">
        <v>7.6339484035228333E-2</v>
      </c>
    </row>
    <row r="27" spans="2:13" x14ac:dyDescent="0.25">
      <c r="B27" s="4">
        <v>24</v>
      </c>
      <c r="C27" s="55" t="s">
        <v>243</v>
      </c>
      <c r="D27" s="52" t="s">
        <v>258</v>
      </c>
      <c r="E27" s="51" t="s">
        <v>257</v>
      </c>
      <c r="F27" s="13"/>
      <c r="G27" s="52"/>
      <c r="H27" s="56"/>
      <c r="I27" s="56">
        <v>-1.1323520017304405E-2</v>
      </c>
      <c r="J27" s="58">
        <v>1.0619592075389038E-2</v>
      </c>
      <c r="K27" s="58"/>
      <c r="L27" s="58"/>
      <c r="M27" s="58"/>
    </row>
    <row r="28" spans="2:13" x14ac:dyDescent="0.25">
      <c r="B28" s="4">
        <v>25</v>
      </c>
      <c r="C28" s="55" t="s">
        <v>244</v>
      </c>
      <c r="D28" s="52" t="s">
        <v>258</v>
      </c>
      <c r="E28" s="51" t="s">
        <v>257</v>
      </c>
      <c r="F28" s="13"/>
      <c r="G28" s="52"/>
      <c r="H28" s="56"/>
      <c r="I28" s="56"/>
      <c r="J28" s="58">
        <v>-3.4931755743393637E-3</v>
      </c>
      <c r="K28" s="58"/>
      <c r="L28" s="58"/>
      <c r="M28" s="58"/>
    </row>
    <row r="29" spans="2:13" x14ac:dyDescent="0.25">
      <c r="B29" s="4">
        <v>26</v>
      </c>
      <c r="C29" s="55" t="s">
        <v>245</v>
      </c>
      <c r="D29" s="52" t="s">
        <v>258</v>
      </c>
      <c r="E29" s="51" t="s">
        <v>257</v>
      </c>
      <c r="F29" s="13"/>
      <c r="G29" s="52"/>
      <c r="H29" s="56"/>
      <c r="I29" s="56"/>
      <c r="J29" s="58">
        <v>0.36963044130370842</v>
      </c>
      <c r="K29" s="58">
        <v>0.11701738706883778</v>
      </c>
      <c r="L29" s="58"/>
      <c r="M29" s="58"/>
    </row>
    <row r="30" spans="2:13" x14ac:dyDescent="0.25">
      <c r="B30" s="4">
        <v>27</v>
      </c>
      <c r="C30" s="55" t="s">
        <v>246</v>
      </c>
      <c r="D30" s="52" t="s">
        <v>258</v>
      </c>
      <c r="E30" s="51" t="s">
        <v>257</v>
      </c>
      <c r="F30" s="13"/>
      <c r="G30" s="52"/>
      <c r="H30" s="56"/>
      <c r="I30" s="56"/>
      <c r="J30" s="58">
        <v>-7.7097179752044975E-3</v>
      </c>
      <c r="K30" s="58"/>
      <c r="L30" s="58"/>
      <c r="M30" s="58"/>
    </row>
    <row r="31" spans="2:13" x14ac:dyDescent="0.25">
      <c r="B31" s="4">
        <v>28</v>
      </c>
      <c r="C31" s="55" t="s">
        <v>247</v>
      </c>
      <c r="D31" s="52" t="s">
        <v>258</v>
      </c>
      <c r="E31" s="51" t="s">
        <v>257</v>
      </c>
      <c r="F31" s="13"/>
      <c r="G31" s="52"/>
      <c r="H31" s="56"/>
      <c r="I31" s="56"/>
      <c r="J31" s="58">
        <v>-1.9962852947329555E-2</v>
      </c>
      <c r="K31" s="58"/>
      <c r="L31" s="58"/>
      <c r="M31" s="58"/>
    </row>
    <row r="32" spans="2:13" x14ac:dyDescent="0.25">
      <c r="B32" s="4">
        <v>29</v>
      </c>
      <c r="C32" s="55" t="s">
        <v>248</v>
      </c>
      <c r="D32" s="52" t="s">
        <v>258</v>
      </c>
      <c r="E32" s="51" t="s">
        <v>257</v>
      </c>
      <c r="F32" s="13"/>
      <c r="G32" s="52"/>
      <c r="H32" s="56"/>
      <c r="I32" s="56">
        <v>0.28302833270159655</v>
      </c>
      <c r="J32" s="58"/>
      <c r="K32" s="58"/>
      <c r="L32" s="58"/>
      <c r="M32" s="58"/>
    </row>
    <row r="33" spans="2:13" x14ac:dyDescent="0.25">
      <c r="B33" s="4">
        <v>30</v>
      </c>
      <c r="C33" s="55" t="s">
        <v>249</v>
      </c>
      <c r="D33" s="52" t="s">
        <v>258</v>
      </c>
      <c r="E33" s="51" t="s">
        <v>257</v>
      </c>
      <c r="F33" s="13"/>
      <c r="G33" s="52"/>
      <c r="H33" s="56"/>
      <c r="I33" s="56">
        <v>8.9865907819515617E-2</v>
      </c>
      <c r="J33" s="58">
        <v>-3.5024678359449321E-2</v>
      </c>
      <c r="K33" s="58"/>
      <c r="L33" s="58"/>
      <c r="M33" s="58"/>
    </row>
    <row r="34" spans="2:13" x14ac:dyDescent="0.25">
      <c r="B34" s="4">
        <v>31</v>
      </c>
      <c r="C34" s="55" t="s">
        <v>250</v>
      </c>
      <c r="D34" s="52" t="s">
        <v>258</v>
      </c>
      <c r="E34" s="51" t="s">
        <v>257</v>
      </c>
      <c r="F34" s="13"/>
      <c r="G34" s="52"/>
      <c r="H34" s="56"/>
      <c r="I34" s="56"/>
      <c r="J34" s="58">
        <v>4.3947608305663889E-2</v>
      </c>
      <c r="K34" s="58"/>
      <c r="L34" s="58"/>
      <c r="M34" s="58"/>
    </row>
    <row r="35" spans="2:13" x14ac:dyDescent="0.25">
      <c r="B35" s="4">
        <v>32</v>
      </c>
      <c r="C35" s="55" t="s">
        <v>251</v>
      </c>
      <c r="D35" s="52" t="s">
        <v>258</v>
      </c>
      <c r="E35" s="51" t="s">
        <v>257</v>
      </c>
      <c r="F35" s="13"/>
      <c r="G35" s="52"/>
      <c r="H35" s="56"/>
      <c r="I35" s="56"/>
      <c r="J35" s="58">
        <v>3.7197175515579456E-3</v>
      </c>
      <c r="K35" s="58">
        <v>-2.7154511056007597E-3</v>
      </c>
      <c r="L35" s="58"/>
      <c r="M35" s="58"/>
    </row>
    <row r="36" spans="2:13" x14ac:dyDescent="0.25">
      <c r="B36" s="4">
        <v>33</v>
      </c>
      <c r="C36" s="55" t="s">
        <v>252</v>
      </c>
      <c r="D36" s="52" t="s">
        <v>258</v>
      </c>
      <c r="E36" s="51" t="s">
        <v>257</v>
      </c>
      <c r="F36" s="13"/>
      <c r="G36" s="52"/>
      <c r="H36" s="56">
        <v>1.681480492085773E-2</v>
      </c>
      <c r="I36" s="56">
        <v>-2.2560223830933122E-3</v>
      </c>
      <c r="J36" s="58">
        <v>6.3779049379811145E-2</v>
      </c>
      <c r="K36" s="58">
        <v>3.4512209119582478E-2</v>
      </c>
      <c r="L36" s="58"/>
      <c r="M36" s="58"/>
    </row>
    <row r="37" spans="2:13" x14ac:dyDescent="0.25">
      <c r="B37" s="4">
        <v>34</v>
      </c>
      <c r="C37" s="55" t="s">
        <v>253</v>
      </c>
      <c r="D37" s="52" t="s">
        <v>258</v>
      </c>
      <c r="E37" s="51" t="s">
        <v>257</v>
      </c>
      <c r="F37" s="13"/>
      <c r="G37" s="52"/>
      <c r="H37" s="56"/>
      <c r="I37" s="56">
        <v>-9.8038519713883873E-2</v>
      </c>
      <c r="J37" s="58"/>
      <c r="K37" s="58">
        <v>0.18668726351005221</v>
      </c>
      <c r="L37" s="58"/>
      <c r="M37" s="58"/>
    </row>
    <row r="38" spans="2:13" x14ac:dyDescent="0.25">
      <c r="B38" s="4">
        <v>35</v>
      </c>
      <c r="C38" s="55" t="s">
        <v>254</v>
      </c>
      <c r="D38" s="52" t="s">
        <v>258</v>
      </c>
      <c r="E38" s="51" t="s">
        <v>257</v>
      </c>
      <c r="F38" s="13"/>
      <c r="G38" s="52"/>
      <c r="H38" s="56">
        <v>-0.12152886838867234</v>
      </c>
      <c r="I38" s="56">
        <v>2.0548095759525573E-2</v>
      </c>
      <c r="J38" s="58">
        <v>0.54037860746344091</v>
      </c>
      <c r="K38" s="58"/>
      <c r="L38" s="58"/>
      <c r="M38" s="58"/>
    </row>
    <row r="39" spans="2:13" x14ac:dyDescent="0.25">
      <c r="B39" s="4">
        <v>36</v>
      </c>
      <c r="C39" s="55" t="s">
        <v>255</v>
      </c>
      <c r="D39" s="52" t="s">
        <v>258</v>
      </c>
      <c r="E39" s="51" t="s">
        <v>257</v>
      </c>
      <c r="F39" s="13"/>
      <c r="G39" s="52"/>
      <c r="H39" s="56"/>
      <c r="I39" s="56"/>
      <c r="J39" s="58">
        <v>6.2689885527288644E-2</v>
      </c>
      <c r="K39" s="58"/>
      <c r="L39" s="58"/>
      <c r="M39" s="58"/>
    </row>
    <row r="40" spans="2:13" x14ac:dyDescent="0.25">
      <c r="B40" s="4">
        <v>37</v>
      </c>
      <c r="C40" s="55" t="s">
        <v>256</v>
      </c>
      <c r="D40" s="52" t="s">
        <v>258</v>
      </c>
      <c r="E40" s="51" t="s">
        <v>257</v>
      </c>
      <c r="F40" s="13"/>
      <c r="G40" s="52"/>
      <c r="H40" s="56"/>
      <c r="I40" s="56"/>
      <c r="J40" s="58">
        <v>0.34939603760393989</v>
      </c>
      <c r="K40" s="58"/>
      <c r="L40" s="58"/>
      <c r="M40" s="58"/>
    </row>
    <row r="41" spans="2:13" x14ac:dyDescent="0.25">
      <c r="C41" s="55" t="s">
        <v>64</v>
      </c>
      <c r="D41" s="52"/>
      <c r="E41" s="52"/>
      <c r="F41" s="13"/>
      <c r="G41" s="52"/>
      <c r="H41" s="46">
        <f>SUM(H4:H40)</f>
        <v>-0.24088406621271033</v>
      </c>
      <c r="I41" s="46">
        <f t="shared" ref="I41:M41" si="0">SUM(I4:I40)</f>
        <v>1.0988131205472511</v>
      </c>
      <c r="J41" s="58">
        <f t="shared" si="0"/>
        <v>1.2980578529592486</v>
      </c>
      <c r="K41" s="58">
        <f t="shared" si="0"/>
        <v>0.36489012493228995</v>
      </c>
      <c r="L41" s="58">
        <f t="shared" si="0"/>
        <v>-8.6890172423466777E-3</v>
      </c>
      <c r="M41" s="58">
        <f t="shared" si="0"/>
        <v>-0.13126240011477394</v>
      </c>
    </row>
    <row r="42" spans="2:13" x14ac:dyDescent="0.25">
      <c r="M42" s="9" t="s">
        <v>300</v>
      </c>
    </row>
  </sheetData>
  <mergeCells count="2">
    <mergeCell ref="B3:C3"/>
    <mergeCell ref="B2:F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T18"/>
  <sheetViews>
    <sheetView showGridLines="0" zoomScaleNormal="100" workbookViewId="0"/>
  </sheetViews>
  <sheetFormatPr defaultRowHeight="15" x14ac:dyDescent="0.25"/>
  <cols>
    <col min="2" max="2" width="4.7109375" customWidth="1"/>
    <col min="3" max="3" width="17.28515625" customWidth="1"/>
    <col min="4" max="4" width="21.42578125" customWidth="1"/>
    <col min="5" max="23" width="7.5703125" customWidth="1"/>
  </cols>
  <sheetData>
    <row r="2" spans="2:20" x14ac:dyDescent="0.25">
      <c r="B2" s="66" t="s">
        <v>155</v>
      </c>
      <c r="C2" s="66"/>
      <c r="D2" s="66"/>
      <c r="E2" s="66"/>
      <c r="F2" s="66"/>
      <c r="G2" s="66"/>
      <c r="H2" s="66"/>
      <c r="I2" s="66"/>
      <c r="J2" s="66"/>
      <c r="K2" s="66"/>
      <c r="L2" s="66"/>
    </row>
    <row r="3" spans="2:20" ht="15.75" thickBot="1" x14ac:dyDescent="0.3">
      <c r="B3" s="29"/>
      <c r="C3" s="79"/>
      <c r="D3" s="79"/>
      <c r="E3" s="47">
        <v>2023</v>
      </c>
      <c r="F3" s="47">
        <v>2024</v>
      </c>
      <c r="G3" s="47">
        <v>2025</v>
      </c>
      <c r="H3" s="47">
        <v>2026</v>
      </c>
      <c r="I3" s="47">
        <v>2027</v>
      </c>
      <c r="J3" s="47">
        <v>2028</v>
      </c>
      <c r="K3" s="47">
        <v>2029</v>
      </c>
      <c r="L3" s="47">
        <v>2030</v>
      </c>
      <c r="M3" s="47">
        <v>2031</v>
      </c>
      <c r="N3" s="47">
        <v>2032</v>
      </c>
      <c r="O3" s="47">
        <v>2033</v>
      </c>
      <c r="P3" s="47">
        <v>2034</v>
      </c>
      <c r="Q3" s="47">
        <v>2035</v>
      </c>
      <c r="R3" s="47">
        <v>2036</v>
      </c>
      <c r="S3" s="47">
        <v>2037</v>
      </c>
      <c r="T3" s="47">
        <v>2038</v>
      </c>
    </row>
    <row r="4" spans="2:20" x14ac:dyDescent="0.25">
      <c r="B4" s="4">
        <v>1</v>
      </c>
      <c r="C4" s="80" t="s">
        <v>66</v>
      </c>
      <c r="D4" s="80"/>
      <c r="E4" s="60">
        <v>56.044964616339094</v>
      </c>
      <c r="F4" s="60">
        <v>58.478930381041359</v>
      </c>
      <c r="G4" s="60">
        <v>59.777384671306997</v>
      </c>
      <c r="H4" s="60">
        <v>61.630125221429765</v>
      </c>
      <c r="I4" s="60">
        <v>62.116652603882457</v>
      </c>
      <c r="J4" s="60">
        <v>61.431501195842614</v>
      </c>
      <c r="K4" s="60">
        <v>60.042054709022018</v>
      </c>
      <c r="L4" s="60">
        <v>58.576988748186572</v>
      </c>
      <c r="M4" s="60">
        <v>57.057867587082818</v>
      </c>
      <c r="N4" s="60">
        <v>56.208702093861596</v>
      </c>
      <c r="O4" s="60">
        <v>55.592000777968146</v>
      </c>
      <c r="P4" s="60">
        <v>55.134559218045318</v>
      </c>
      <c r="Q4" s="60">
        <v>54.823949337612063</v>
      </c>
      <c r="R4" s="60">
        <v>54.643547616388453</v>
      </c>
      <c r="S4" s="60">
        <v>54.609320596513221</v>
      </c>
      <c r="T4" s="60">
        <v>54.757488909239278</v>
      </c>
    </row>
    <row r="5" spans="2:20" x14ac:dyDescent="0.25">
      <c r="B5" s="4">
        <v>2</v>
      </c>
      <c r="C5" s="75" t="s">
        <v>163</v>
      </c>
      <c r="D5" s="75"/>
      <c r="E5" s="60">
        <v>-4.8934721685540783</v>
      </c>
      <c r="F5" s="60">
        <v>-5.8555183811543872</v>
      </c>
      <c r="G5" s="60">
        <v>-5.1428771703832581</v>
      </c>
      <c r="H5" s="60">
        <v>-3.9304258771729708</v>
      </c>
      <c r="I5" s="60">
        <v>-2.8939216924939419</v>
      </c>
      <c r="J5" s="60">
        <v>-1.7685780283197712</v>
      </c>
      <c r="K5" s="60">
        <v>-1.6369310149475902</v>
      </c>
      <c r="L5" s="60">
        <v>-1.4708581008168247</v>
      </c>
      <c r="M5" s="60">
        <v>-1.3233838692885072</v>
      </c>
      <c r="N5" s="60">
        <v>-1.4719218471943223</v>
      </c>
      <c r="O5" s="60">
        <v>-1.6299941894387839</v>
      </c>
      <c r="P5" s="60">
        <v>-1.7664837630813035</v>
      </c>
      <c r="Q5" s="60">
        <v>-1.8968712881790801</v>
      </c>
      <c r="R5" s="60">
        <v>-2.0164780544491783</v>
      </c>
      <c r="S5" s="60">
        <v>-2.1443191390211553</v>
      </c>
      <c r="T5" s="60">
        <v>-2.2812089459694089</v>
      </c>
    </row>
    <row r="6" spans="2:20" x14ac:dyDescent="0.25">
      <c r="B6" s="4">
        <v>3</v>
      </c>
      <c r="C6" s="75" t="s">
        <v>67</v>
      </c>
      <c r="D6" s="75"/>
      <c r="E6" s="60">
        <v>-3.5136029999999998</v>
      </c>
      <c r="F6" s="60">
        <v>-4.2628820000000003</v>
      </c>
      <c r="G6" s="60">
        <v>-3.4630000000000001</v>
      </c>
      <c r="H6" s="60">
        <v>-1.65</v>
      </c>
      <c r="I6" s="60">
        <v>-0.34399999999999997</v>
      </c>
      <c r="J6" s="60">
        <v>0.95</v>
      </c>
      <c r="K6" s="60">
        <v>0.95</v>
      </c>
      <c r="L6" s="60">
        <v>0.95</v>
      </c>
      <c r="M6" s="60">
        <v>0.95</v>
      </c>
      <c r="N6" s="60">
        <v>0.95</v>
      </c>
      <c r="O6" s="60">
        <v>0.95</v>
      </c>
      <c r="P6" s="60">
        <v>0.95</v>
      </c>
      <c r="Q6" s="60">
        <v>0.95</v>
      </c>
      <c r="R6" s="60">
        <v>0.95</v>
      </c>
      <c r="S6" s="60">
        <v>0.95</v>
      </c>
      <c r="T6" s="60">
        <v>0.95</v>
      </c>
    </row>
    <row r="7" spans="2:20" x14ac:dyDescent="0.25">
      <c r="B7" s="4">
        <v>4</v>
      </c>
      <c r="C7" s="75" t="s">
        <v>68</v>
      </c>
      <c r="D7" s="75"/>
      <c r="E7" s="60">
        <v>0.22304349404425938</v>
      </c>
      <c r="F7" s="60">
        <v>0.26145026470226373</v>
      </c>
      <c r="G7" s="60">
        <v>0.18474084879216723</v>
      </c>
      <c r="H7" s="60">
        <v>0.63015871729094164</v>
      </c>
      <c r="I7" s="60">
        <v>0.78194927626941813</v>
      </c>
      <c r="J7" s="60">
        <v>0.87845822728402145</v>
      </c>
      <c r="K7" s="60">
        <v>0.58563881818934194</v>
      </c>
      <c r="L7" s="60">
        <v>0.29281940909467524</v>
      </c>
      <c r="M7" s="60">
        <v>0</v>
      </c>
      <c r="N7" s="60">
        <v>-7.502097211453673E-7</v>
      </c>
      <c r="O7" s="60">
        <v>-3.7511134085566058E-7</v>
      </c>
      <c r="P7" s="60">
        <v>-3.7511134085566058E-7</v>
      </c>
      <c r="Q7" s="60">
        <v>-2.4049802149761491E-10</v>
      </c>
      <c r="R7" s="60">
        <v>1.124031066923603E-6</v>
      </c>
      <c r="S7" s="60">
        <v>3.7455920128826035E-7</v>
      </c>
      <c r="T7" s="60">
        <v>-7.5029302577522832E-7</v>
      </c>
    </row>
    <row r="8" spans="2:20" x14ac:dyDescent="0.25">
      <c r="B8" s="4">
        <v>5</v>
      </c>
      <c r="C8" s="75" t="s">
        <v>69</v>
      </c>
      <c r="D8" s="75"/>
      <c r="E8" s="60">
        <v>0</v>
      </c>
      <c r="F8" s="60">
        <v>0</v>
      </c>
      <c r="G8" s="60">
        <v>0</v>
      </c>
      <c r="H8" s="60">
        <v>0</v>
      </c>
      <c r="I8" s="60">
        <v>0</v>
      </c>
      <c r="J8" s="60">
        <v>0</v>
      </c>
      <c r="K8" s="60">
        <v>0</v>
      </c>
      <c r="L8" s="60">
        <v>0</v>
      </c>
      <c r="M8" s="60">
        <v>0</v>
      </c>
      <c r="N8" s="60">
        <v>0</v>
      </c>
      <c r="O8" s="60">
        <v>0</v>
      </c>
      <c r="P8" s="60">
        <v>0</v>
      </c>
      <c r="Q8" s="60">
        <v>0</v>
      </c>
      <c r="R8" s="60">
        <v>0</v>
      </c>
      <c r="S8" s="60">
        <v>0</v>
      </c>
      <c r="T8" s="60">
        <v>0</v>
      </c>
    </row>
    <row r="9" spans="2:20" x14ac:dyDescent="0.25">
      <c r="B9" s="4">
        <v>6</v>
      </c>
      <c r="C9" s="75" t="s">
        <v>151</v>
      </c>
      <c r="D9" s="75"/>
      <c r="E9" s="60">
        <v>1.1568256745098193</v>
      </c>
      <c r="F9" s="60">
        <v>1.3311861164521233</v>
      </c>
      <c r="G9" s="60">
        <v>1.4951363215910909</v>
      </c>
      <c r="H9" s="60">
        <v>1.6502671598820293</v>
      </c>
      <c r="I9" s="60">
        <v>1.7679724162245241</v>
      </c>
      <c r="J9" s="60">
        <v>1.8401198010357498</v>
      </c>
      <c r="K9" s="60">
        <v>1.8464334967582459</v>
      </c>
      <c r="L9" s="60">
        <v>1.8463012917221513</v>
      </c>
      <c r="M9" s="60">
        <v>1.8389176692885076</v>
      </c>
      <c r="N9" s="60">
        <v>1.839797797404046</v>
      </c>
      <c r="O9" s="60">
        <v>1.8468109645501234</v>
      </c>
      <c r="P9" s="60">
        <v>1.8561318381926439</v>
      </c>
      <c r="Q9" s="60">
        <v>1.8682902884195778</v>
      </c>
      <c r="R9" s="60">
        <v>1.8830873304181144</v>
      </c>
      <c r="S9" s="60">
        <v>1.900600464461953</v>
      </c>
      <c r="T9" s="60">
        <v>1.9223925962624362</v>
      </c>
    </row>
    <row r="10" spans="2:20" x14ac:dyDescent="0.25">
      <c r="B10" s="4">
        <v>7</v>
      </c>
      <c r="C10" s="76" t="s">
        <v>70</v>
      </c>
      <c r="D10" s="76"/>
      <c r="E10" s="60">
        <v>3.65</v>
      </c>
      <c r="F10" s="60">
        <v>3.6707719999999999</v>
      </c>
      <c r="G10" s="60">
        <v>3.780141</v>
      </c>
      <c r="H10" s="60">
        <v>3.8293008749999999</v>
      </c>
      <c r="I10" s="60">
        <v>3.8784607499999999</v>
      </c>
      <c r="J10" s="60">
        <v>3.9276206249999999</v>
      </c>
      <c r="K10" s="60">
        <v>3.9767804999999998</v>
      </c>
      <c r="L10" s="60">
        <v>4.0259403750000002</v>
      </c>
      <c r="M10" s="60">
        <v>4.0751002500000002</v>
      </c>
      <c r="N10" s="60">
        <v>4.1242601250000002</v>
      </c>
      <c r="O10" s="60">
        <v>4.1734200000000001</v>
      </c>
      <c r="P10" s="60">
        <v>4.1647490000000005</v>
      </c>
      <c r="Q10" s="60">
        <v>4.1560779999999999</v>
      </c>
      <c r="R10" s="60">
        <v>4.1474070000000003</v>
      </c>
      <c r="S10" s="60">
        <v>4.1387359999999997</v>
      </c>
      <c r="T10" s="60">
        <v>4.1300650000000001</v>
      </c>
    </row>
    <row r="11" spans="2:20" x14ac:dyDescent="0.25">
      <c r="B11" s="4">
        <v>8</v>
      </c>
      <c r="C11" s="76" t="s">
        <v>71</v>
      </c>
      <c r="D11" s="76"/>
      <c r="E11" s="60">
        <v>3.43</v>
      </c>
      <c r="F11" s="60">
        <v>3.5642079999999998</v>
      </c>
      <c r="G11" s="60">
        <v>2.8163749999999999</v>
      </c>
      <c r="H11" s="60">
        <v>2.8050893749999997</v>
      </c>
      <c r="I11" s="60">
        <v>2.7938037499999995</v>
      </c>
      <c r="J11" s="60">
        <v>2.7825181249999993</v>
      </c>
      <c r="K11" s="60">
        <v>2.7712324999999991</v>
      </c>
      <c r="L11" s="60">
        <v>2.7599468749999989</v>
      </c>
      <c r="M11" s="60">
        <v>2.7486612499999987</v>
      </c>
      <c r="N11" s="60">
        <v>2.7373756249999985</v>
      </c>
      <c r="O11" s="60">
        <v>2.7260900000000001</v>
      </c>
      <c r="P11" s="60">
        <v>2.6897855000000002</v>
      </c>
      <c r="Q11" s="60">
        <v>2.6534810000000002</v>
      </c>
      <c r="R11" s="60">
        <v>2.6171765000000002</v>
      </c>
      <c r="S11" s="60">
        <v>2.5808720000000003</v>
      </c>
      <c r="T11" s="60">
        <v>2.5445675000000003</v>
      </c>
    </row>
    <row r="12" spans="2:20" x14ac:dyDescent="0.25">
      <c r="B12" s="4">
        <v>9</v>
      </c>
      <c r="C12" s="75" t="s">
        <v>149</v>
      </c>
      <c r="D12" s="75"/>
      <c r="E12" s="60">
        <v>2.2416550000000002</v>
      </c>
      <c r="F12" s="60">
        <v>2.5392969999999999</v>
      </c>
      <c r="G12" s="60">
        <v>2.7068880000000002</v>
      </c>
      <c r="H12" s="60">
        <v>2.8600966359217095</v>
      </c>
      <c r="I12" s="60">
        <v>2.9852936347529084</v>
      </c>
      <c r="J12" s="60">
        <v>3.084193169464764</v>
      </c>
      <c r="K12" s="60">
        <v>3.1614238271797008</v>
      </c>
      <c r="L12" s="60">
        <v>3.2331052214394611</v>
      </c>
      <c r="M12" s="60">
        <v>3.2994253227493302</v>
      </c>
      <c r="N12" s="60">
        <v>3.3611728514412653</v>
      </c>
      <c r="O12" s="60">
        <v>3.4224282625967022</v>
      </c>
      <c r="P12" s="60">
        <v>3.4779815879982174</v>
      </c>
      <c r="Q12" s="60">
        <v>3.529932800512106</v>
      </c>
      <c r="R12" s="60">
        <v>3.5781724996141393</v>
      </c>
      <c r="S12" s="60">
        <v>3.6226063311974706</v>
      </c>
      <c r="T12" s="60">
        <v>3.6633553247448014</v>
      </c>
    </row>
    <row r="13" spans="2:20" x14ac:dyDescent="0.25">
      <c r="B13" s="4">
        <v>10</v>
      </c>
      <c r="C13" s="75" t="s">
        <v>150</v>
      </c>
      <c r="D13" s="75"/>
      <c r="E13" s="60">
        <v>-0.4543818</v>
      </c>
      <c r="F13" s="60">
        <v>0.2000005</v>
      </c>
      <c r="G13" s="60">
        <v>-0.6000027</v>
      </c>
      <c r="H13" s="60">
        <v>0</v>
      </c>
      <c r="I13" s="60">
        <v>0</v>
      </c>
      <c r="J13" s="60">
        <v>0</v>
      </c>
      <c r="K13" s="60">
        <v>0</v>
      </c>
      <c r="L13" s="60">
        <v>0</v>
      </c>
      <c r="M13" s="60">
        <v>0</v>
      </c>
      <c r="N13" s="60">
        <v>0</v>
      </c>
      <c r="O13" s="60">
        <v>0</v>
      </c>
      <c r="P13" s="60">
        <v>0</v>
      </c>
      <c r="Q13" s="60">
        <v>0</v>
      </c>
      <c r="R13" s="60">
        <v>0</v>
      </c>
      <c r="S13" s="60">
        <v>0</v>
      </c>
      <c r="T13" s="60">
        <v>0</v>
      </c>
    </row>
    <row r="14" spans="2:20" x14ac:dyDescent="0.25">
      <c r="B14" s="4">
        <v>11</v>
      </c>
      <c r="C14" s="75" t="s">
        <v>74</v>
      </c>
      <c r="D14" s="75"/>
      <c r="E14" s="60">
        <v>2.7728530000000084</v>
      </c>
      <c r="F14" s="60">
        <v>2.3316090000000012</v>
      </c>
      <c r="G14" s="60">
        <v>2.4127309999999902</v>
      </c>
      <c r="H14" s="60">
        <v>1.6873010000000077</v>
      </c>
      <c r="I14" s="60">
        <v>1.4297980000000043</v>
      </c>
      <c r="J14" s="60">
        <v>1.4035699999999984</v>
      </c>
      <c r="K14" s="60">
        <v>1.4587399999999917</v>
      </c>
      <c r="L14" s="60">
        <v>1.5023620000000015</v>
      </c>
      <c r="M14" s="60">
        <v>1.5454080000000037</v>
      </c>
      <c r="N14" s="60">
        <v>1.5715970000000024</v>
      </c>
      <c r="O14" s="60">
        <v>1.5733570000000086</v>
      </c>
      <c r="P14" s="60">
        <v>1.6041799999999995</v>
      </c>
      <c r="Q14" s="60">
        <v>1.6350050000000005</v>
      </c>
      <c r="R14" s="60">
        <v>1.6658279999999914</v>
      </c>
      <c r="S14" s="60">
        <v>1.6715910000000056</v>
      </c>
      <c r="T14" s="60">
        <v>1.6133460000000044</v>
      </c>
    </row>
    <row r="15" spans="2:20" x14ac:dyDescent="0.25">
      <c r="B15" s="4">
        <v>12</v>
      </c>
      <c r="C15" s="75" t="s">
        <v>73</v>
      </c>
      <c r="D15" s="75"/>
      <c r="E15" s="60">
        <v>1.596454</v>
      </c>
      <c r="F15" s="60">
        <v>2.227846</v>
      </c>
      <c r="G15" s="60">
        <v>2.6203505000000016</v>
      </c>
      <c r="H15" s="60">
        <v>0.49270700595180905</v>
      </c>
      <c r="I15" s="60">
        <v>1.0189052604409943</v>
      </c>
      <c r="J15" s="60">
        <v>1.1413282167330951</v>
      </c>
      <c r="K15" s="60">
        <v>2.2569092020094494</v>
      </c>
      <c r="L15" s="60">
        <v>2.294641562445654</v>
      </c>
      <c r="M15" s="60">
        <v>2.3318846931071002</v>
      </c>
      <c r="N15" s="60">
        <v>1.5715989999999902</v>
      </c>
      <c r="O15" s="60">
        <v>1.5733559999999924</v>
      </c>
      <c r="P15" s="60">
        <v>1.6041799999999995</v>
      </c>
      <c r="Q15" s="60">
        <v>1.6350040000000066</v>
      </c>
      <c r="R15" s="60">
        <v>1.6658250000000097</v>
      </c>
      <c r="S15" s="60">
        <v>1.6715929999999934</v>
      </c>
      <c r="T15" s="60">
        <v>1.6133490000000084</v>
      </c>
    </row>
    <row r="16" spans="2:20" x14ac:dyDescent="0.25">
      <c r="B16" s="4">
        <v>13</v>
      </c>
      <c r="C16" s="75" t="s">
        <v>72</v>
      </c>
      <c r="D16" s="75"/>
      <c r="E16" s="60">
        <v>10.131869999999999</v>
      </c>
      <c r="F16" s="60">
        <v>4.5784279999999997</v>
      </c>
      <c r="G16" s="60">
        <v>3.1704729999999999</v>
      </c>
      <c r="H16" s="60">
        <v>3.0929138749999998</v>
      </c>
      <c r="I16" s="60">
        <v>3.0153547499999998</v>
      </c>
      <c r="J16" s="60">
        <v>2.9377956249999997</v>
      </c>
      <c r="K16" s="60">
        <v>2.8602365000000001</v>
      </c>
      <c r="L16" s="60">
        <v>2.782677375</v>
      </c>
      <c r="M16" s="60">
        <v>2.7051182499999999</v>
      </c>
      <c r="N16" s="60">
        <v>2.6275591249999999</v>
      </c>
      <c r="O16" s="60">
        <v>2.5499999999999998</v>
      </c>
      <c r="P16" s="60">
        <v>2.5225</v>
      </c>
      <c r="Q16" s="60">
        <v>2.4949999999999997</v>
      </c>
      <c r="R16" s="60">
        <v>2.4674999999999998</v>
      </c>
      <c r="S16" s="60">
        <v>2.44</v>
      </c>
      <c r="T16" s="60">
        <v>2.4124999999999996</v>
      </c>
    </row>
    <row r="17" spans="2:20" x14ac:dyDescent="0.25">
      <c r="B17" s="4">
        <v>14</v>
      </c>
      <c r="C17" s="75" t="s">
        <v>75</v>
      </c>
      <c r="D17" s="75"/>
      <c r="E17" s="60">
        <v>11.890074643889781</v>
      </c>
      <c r="F17" s="60">
        <v>6.908274325060848</v>
      </c>
      <c r="G17" s="60">
        <v>5.8739010051078733</v>
      </c>
      <c r="H17" s="60">
        <v>3.6008598843019879</v>
      </c>
      <c r="I17" s="60">
        <v>4.0649836186097188</v>
      </c>
      <c r="J17" s="60">
        <v>4.1126537321511725</v>
      </c>
      <c r="K17" s="60">
        <v>5.1816986427771772</v>
      </c>
      <c r="L17" s="60">
        <v>5.1411714090411786</v>
      </c>
      <c r="M17" s="60">
        <v>5.1000831815092962</v>
      </c>
      <c r="N17" s="60">
        <v>4.2404528179328826</v>
      </c>
      <c r="O17" s="60">
        <v>4.1634765780000027</v>
      </c>
      <c r="P17" s="60">
        <v>4.1671454405000086</v>
      </c>
      <c r="Q17" s="60">
        <v>4.170797349800015</v>
      </c>
      <c r="R17" s="60">
        <v>4.1744292318750098</v>
      </c>
      <c r="S17" s="60">
        <v>4.1523798691999847</v>
      </c>
      <c r="T17" s="60">
        <v>4.0647710446249929</v>
      </c>
    </row>
    <row r="18" spans="2:20" x14ac:dyDescent="0.25">
      <c r="T18" s="9" t="s">
        <v>3</v>
      </c>
    </row>
  </sheetData>
  <mergeCells count="16">
    <mergeCell ref="C17:D17"/>
    <mergeCell ref="B2:L2"/>
    <mergeCell ref="C3:D3"/>
    <mergeCell ref="C4:D4"/>
    <mergeCell ref="C5:D5"/>
    <mergeCell ref="C6:D6"/>
    <mergeCell ref="C7:D7"/>
    <mergeCell ref="C8:D8"/>
    <mergeCell ref="C9:D9"/>
    <mergeCell ref="C10:D10"/>
    <mergeCell ref="C11:D11"/>
    <mergeCell ref="C12:D12"/>
    <mergeCell ref="C13:D13"/>
    <mergeCell ref="C14:D14"/>
    <mergeCell ref="C15:D15"/>
    <mergeCell ref="C16:D16"/>
  </mergeCells>
  <phoneticPr fontId="1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V20"/>
  <sheetViews>
    <sheetView showGridLines="0" workbookViewId="0"/>
  </sheetViews>
  <sheetFormatPr defaultRowHeight="15" x14ac:dyDescent="0.25"/>
  <cols>
    <col min="2" max="2" width="4.5703125" customWidth="1"/>
    <col min="3" max="3" width="12.7109375" customWidth="1"/>
    <col min="4" max="4" width="10.7109375" customWidth="1"/>
    <col min="7" max="25" width="6.7109375" customWidth="1"/>
  </cols>
  <sheetData>
    <row r="3" spans="2:22" ht="16.5" customHeight="1" x14ac:dyDescent="0.25">
      <c r="B3" s="66" t="s">
        <v>156</v>
      </c>
      <c r="C3" s="66"/>
      <c r="D3" s="66"/>
      <c r="E3" s="66"/>
      <c r="F3" s="66"/>
      <c r="G3" s="66"/>
      <c r="H3" s="66"/>
      <c r="I3" s="66"/>
      <c r="J3" s="66"/>
      <c r="K3" s="66"/>
    </row>
    <row r="4" spans="2:22" ht="15.75" thickBot="1" x14ac:dyDescent="0.3">
      <c r="B4" s="63"/>
      <c r="C4" s="63"/>
      <c r="D4" s="2"/>
      <c r="E4" s="2"/>
      <c r="F4" s="2"/>
      <c r="G4" s="25">
        <v>2023</v>
      </c>
      <c r="H4" s="25">
        <v>2024</v>
      </c>
      <c r="I4" s="25">
        <v>2025</v>
      </c>
      <c r="J4" s="25">
        <v>2026</v>
      </c>
      <c r="K4" s="25">
        <v>2027</v>
      </c>
      <c r="L4" s="25">
        <v>2028</v>
      </c>
      <c r="M4" s="25">
        <v>2029</v>
      </c>
      <c r="N4" s="25">
        <v>2030</v>
      </c>
      <c r="O4" s="25">
        <v>2031</v>
      </c>
      <c r="P4" s="25">
        <v>2032</v>
      </c>
      <c r="Q4" s="25">
        <v>2033</v>
      </c>
      <c r="R4" s="25">
        <v>2034</v>
      </c>
      <c r="S4" s="25">
        <v>2035</v>
      </c>
      <c r="T4" s="25">
        <v>2036</v>
      </c>
      <c r="U4" s="25">
        <v>2037</v>
      </c>
      <c r="V4" s="25">
        <v>2038</v>
      </c>
    </row>
    <row r="5" spans="2:22" x14ac:dyDescent="0.25">
      <c r="B5" s="70" t="s">
        <v>76</v>
      </c>
      <c r="C5" s="70"/>
      <c r="D5" s="70"/>
      <c r="E5" s="70"/>
      <c r="F5" s="70"/>
      <c r="G5" s="17"/>
      <c r="H5" s="11"/>
      <c r="I5" s="11"/>
      <c r="J5" s="11"/>
      <c r="K5" s="11"/>
      <c r="L5" s="11"/>
      <c r="M5" s="11"/>
    </row>
    <row r="6" spans="2:22" x14ac:dyDescent="0.25">
      <c r="B6" s="14">
        <v>1</v>
      </c>
      <c r="C6" s="65" t="s">
        <v>66</v>
      </c>
      <c r="D6" s="65"/>
      <c r="E6" s="65"/>
      <c r="F6" s="65"/>
      <c r="G6" s="41">
        <v>56.044964616339094</v>
      </c>
      <c r="H6" s="41">
        <v>58.478930381041359</v>
      </c>
      <c r="I6" s="41">
        <v>59.777384671306997</v>
      </c>
      <c r="J6" s="41">
        <v>61.630125221429765</v>
      </c>
      <c r="K6" s="41">
        <v>62.116652603882457</v>
      </c>
      <c r="L6" s="41">
        <v>61.431501195842614</v>
      </c>
      <c r="M6" s="41">
        <v>60.112384235786038</v>
      </c>
      <c r="N6" s="41">
        <v>58.692355309191797</v>
      </c>
      <c r="O6" s="41">
        <v>57.213030660095207</v>
      </c>
      <c r="P6" s="41">
        <v>56.40062708904329</v>
      </c>
      <c r="Q6" s="41">
        <v>55.817354174467361</v>
      </c>
      <c r="R6" s="41">
        <v>55.390266060098675</v>
      </c>
      <c r="S6" s="41">
        <v>55.107206359305565</v>
      </c>
      <c r="T6" s="41">
        <v>54.951798816080043</v>
      </c>
      <c r="U6" s="41">
        <v>54.940316529046974</v>
      </c>
      <c r="V6" s="41">
        <v>55.109421677483539</v>
      </c>
    </row>
    <row r="7" spans="2:22" x14ac:dyDescent="0.25">
      <c r="B7" s="14">
        <v>2</v>
      </c>
      <c r="C7" s="65" t="s">
        <v>70</v>
      </c>
      <c r="D7" s="65"/>
      <c r="E7" s="65"/>
      <c r="F7" s="65"/>
      <c r="G7" s="41">
        <v>3.65</v>
      </c>
      <c r="H7" s="41">
        <v>3.6707719999999999</v>
      </c>
      <c r="I7" s="41">
        <v>3.780141</v>
      </c>
      <c r="J7" s="41">
        <v>3.8293008749999999</v>
      </c>
      <c r="K7" s="41">
        <v>3.8784607499999999</v>
      </c>
      <c r="L7" s="41">
        <v>3.9276206249999999</v>
      </c>
      <c r="M7" s="41">
        <v>4.9767805000000003</v>
      </c>
      <c r="N7" s="41">
        <v>4.0259403750000002</v>
      </c>
      <c r="O7" s="41">
        <v>4.0751002500000002</v>
      </c>
      <c r="P7" s="41">
        <v>4.1242601250000002</v>
      </c>
      <c r="Q7" s="41">
        <v>4.1734200000000001</v>
      </c>
      <c r="R7" s="41">
        <v>4.1647490000000005</v>
      </c>
      <c r="S7" s="41">
        <v>4.1560779999999999</v>
      </c>
      <c r="T7" s="41">
        <v>4.1474070000000003</v>
      </c>
      <c r="U7" s="41">
        <v>4.1387359999999997</v>
      </c>
      <c r="V7" s="41">
        <v>4.1300650000000001</v>
      </c>
    </row>
    <row r="8" spans="2:22" x14ac:dyDescent="0.25">
      <c r="B8" s="14">
        <v>3</v>
      </c>
      <c r="C8" s="65" t="s">
        <v>71</v>
      </c>
      <c r="D8" s="65"/>
      <c r="E8" s="65"/>
      <c r="F8" s="65"/>
      <c r="G8" s="41">
        <v>3.43</v>
      </c>
      <c r="H8" s="41">
        <v>3.5642079999999998</v>
      </c>
      <c r="I8" s="41">
        <v>2.8163749999999999</v>
      </c>
      <c r="J8" s="41">
        <v>2.8050893749999997</v>
      </c>
      <c r="K8" s="41">
        <v>2.7938037499999995</v>
      </c>
      <c r="L8" s="41">
        <v>2.7825181249999993</v>
      </c>
      <c r="M8" s="41">
        <v>3.7712325</v>
      </c>
      <c r="N8" s="41">
        <v>2.7599468749999998</v>
      </c>
      <c r="O8" s="41">
        <v>2.7486612500000001</v>
      </c>
      <c r="P8" s="41">
        <v>2.7373756250000003</v>
      </c>
      <c r="Q8" s="41">
        <v>2.7260900000000001</v>
      </c>
      <c r="R8" s="41">
        <v>2.6897855000000002</v>
      </c>
      <c r="S8" s="41">
        <v>2.6534810000000002</v>
      </c>
      <c r="T8" s="41">
        <v>2.6171765000000002</v>
      </c>
      <c r="U8" s="41">
        <v>2.5808720000000003</v>
      </c>
      <c r="V8" s="41">
        <v>2.5445675000000003</v>
      </c>
    </row>
    <row r="9" spans="2:22" x14ac:dyDescent="0.25">
      <c r="B9" s="71" t="s">
        <v>164</v>
      </c>
      <c r="C9" s="71"/>
      <c r="D9" s="71"/>
      <c r="E9" s="71"/>
      <c r="F9" s="71"/>
      <c r="G9" s="49"/>
      <c r="H9" s="49"/>
      <c r="I9" s="49"/>
      <c r="J9" s="49"/>
      <c r="K9" s="49"/>
      <c r="L9" s="49"/>
      <c r="M9" s="49"/>
      <c r="N9" s="49"/>
      <c r="O9" s="49"/>
      <c r="P9" s="49"/>
      <c r="Q9" s="49"/>
      <c r="R9" s="49"/>
      <c r="S9" s="49"/>
      <c r="T9" s="49"/>
      <c r="U9" s="49"/>
      <c r="V9" s="49"/>
    </row>
    <row r="10" spans="2:22" x14ac:dyDescent="0.25">
      <c r="B10" s="14">
        <v>4</v>
      </c>
      <c r="C10" s="65" t="s">
        <v>66</v>
      </c>
      <c r="D10" s="65"/>
      <c r="E10" s="65"/>
      <c r="F10" s="65"/>
      <c r="G10" s="41">
        <v>56.044964616339108</v>
      </c>
      <c r="H10" s="41">
        <v>58.47893038104138</v>
      </c>
      <c r="I10" s="41">
        <v>59.777384671307018</v>
      </c>
      <c r="J10" s="41">
        <v>61.630125221429786</v>
      </c>
      <c r="K10" s="41">
        <v>62.116652603882478</v>
      </c>
      <c r="L10" s="41">
        <v>61.431501195842635</v>
      </c>
      <c r="M10" s="41">
        <v>60.112991669914052</v>
      </c>
      <c r="N10" s="41">
        <v>59.210860895139696</v>
      </c>
      <c r="O10" s="41">
        <v>58.677801019321606</v>
      </c>
      <c r="P10" s="41">
        <v>58.275305856590492</v>
      </c>
      <c r="Q10" s="41">
        <v>58.016952849561839</v>
      </c>
      <c r="R10" s="41">
        <v>58.057926179518155</v>
      </c>
      <c r="S10" s="41">
        <v>58.245409393752418</v>
      </c>
      <c r="T10" s="41">
        <v>58.562670213345449</v>
      </c>
      <c r="U10" s="41">
        <v>59.026530395775787</v>
      </c>
      <c r="V10" s="41">
        <v>59.676126057146405</v>
      </c>
    </row>
    <row r="11" spans="2:22" x14ac:dyDescent="0.25">
      <c r="B11" s="14">
        <v>5</v>
      </c>
      <c r="C11" s="65" t="s">
        <v>78</v>
      </c>
      <c r="D11" s="65"/>
      <c r="E11" s="65"/>
      <c r="F11" s="65"/>
      <c r="G11" s="41">
        <v>-3.5136029999999998</v>
      </c>
      <c r="H11" s="41">
        <v>-4.2628820000000003</v>
      </c>
      <c r="I11" s="41">
        <v>-3.4630000000000001</v>
      </c>
      <c r="J11" s="41">
        <v>-1.65</v>
      </c>
      <c r="K11" s="41">
        <v>-0.34399999999999997</v>
      </c>
      <c r="L11" s="41">
        <v>0.95</v>
      </c>
      <c r="M11" s="41">
        <v>0.7</v>
      </c>
      <c r="N11" s="41">
        <v>0.44999999999999996</v>
      </c>
      <c r="O11" s="41">
        <v>0.44999999999999996</v>
      </c>
      <c r="P11" s="41">
        <v>0.44999999999999996</v>
      </c>
      <c r="Q11" s="41">
        <v>0.44999999999999996</v>
      </c>
      <c r="R11" s="41">
        <v>0.44999999999999996</v>
      </c>
      <c r="S11" s="41">
        <v>0.44999999999999996</v>
      </c>
      <c r="T11" s="41">
        <v>0.44999999999999996</v>
      </c>
      <c r="U11" s="41">
        <v>0.44999999999999996</v>
      </c>
      <c r="V11" s="41">
        <v>0.44999999999999996</v>
      </c>
    </row>
    <row r="12" spans="2:22" ht="15" customHeight="1" x14ac:dyDescent="0.25">
      <c r="B12" s="71" t="s">
        <v>165</v>
      </c>
      <c r="C12" s="71"/>
      <c r="D12" s="71"/>
      <c r="E12" s="71"/>
      <c r="F12" s="71"/>
      <c r="G12" s="49"/>
      <c r="H12" s="49"/>
      <c r="I12" s="49"/>
      <c r="J12" s="49"/>
      <c r="K12" s="49"/>
      <c r="L12" s="49"/>
      <c r="M12" s="49"/>
      <c r="N12" s="49"/>
      <c r="O12" s="49"/>
      <c r="P12" s="49"/>
      <c r="Q12" s="49"/>
      <c r="R12" s="49"/>
      <c r="S12" s="49"/>
      <c r="T12" s="49"/>
      <c r="U12" s="49"/>
      <c r="V12" s="49"/>
    </row>
    <row r="13" spans="2:22" x14ac:dyDescent="0.25">
      <c r="B13" s="14">
        <v>6</v>
      </c>
      <c r="C13" s="65" t="s">
        <v>66</v>
      </c>
      <c r="D13" s="65"/>
      <c r="E13" s="65"/>
      <c r="F13" s="65"/>
      <c r="G13" s="41">
        <v>56.044964616339108</v>
      </c>
      <c r="H13" s="41">
        <v>58.47893038104138</v>
      </c>
      <c r="I13" s="41">
        <v>59.777384671307018</v>
      </c>
      <c r="J13" s="41">
        <v>61.630125221429786</v>
      </c>
      <c r="K13" s="41">
        <v>62.116652603882478</v>
      </c>
      <c r="L13" s="41">
        <v>61.431501195842635</v>
      </c>
      <c r="M13" s="41">
        <v>60.375790561713458</v>
      </c>
      <c r="N13" s="41">
        <v>59.255403843709132</v>
      </c>
      <c r="O13" s="41">
        <v>58.088611017355369</v>
      </c>
      <c r="P13" s="41">
        <v>57.607708639050635</v>
      </c>
      <c r="Q13" s="41">
        <v>57.371268154066769</v>
      </c>
      <c r="R13" s="41">
        <v>57.305514618191424</v>
      </c>
      <c r="S13" s="41">
        <v>57.398564441098898</v>
      </c>
      <c r="T13" s="41">
        <v>57.63428968428007</v>
      </c>
      <c r="U13" s="41">
        <v>58.029970213012248</v>
      </c>
      <c r="V13" s="41">
        <v>58.625258097951345</v>
      </c>
    </row>
    <row r="14" spans="2:22" ht="15" customHeight="1" x14ac:dyDescent="0.25">
      <c r="B14" s="14">
        <v>7</v>
      </c>
      <c r="C14" s="65" t="s">
        <v>70</v>
      </c>
      <c r="D14" s="65"/>
      <c r="E14" s="65"/>
      <c r="F14" s="65"/>
      <c r="G14" s="41">
        <v>3.65</v>
      </c>
      <c r="H14" s="41">
        <v>3.6707719999999999</v>
      </c>
      <c r="I14" s="41">
        <v>3.780141</v>
      </c>
      <c r="J14" s="41">
        <v>3.8293008749999999</v>
      </c>
      <c r="K14" s="41">
        <v>3.8784607499999999</v>
      </c>
      <c r="L14" s="41">
        <v>3.9276206249999999</v>
      </c>
      <c r="M14" s="41">
        <v>4.4767805000000003</v>
      </c>
      <c r="N14" s="41">
        <v>4.5259403750000002</v>
      </c>
      <c r="O14" s="41">
        <v>4.5751002500000002</v>
      </c>
      <c r="P14" s="41">
        <v>4.6242601250000002</v>
      </c>
      <c r="Q14" s="41">
        <v>4.6734200000000001</v>
      </c>
      <c r="R14" s="41">
        <v>4.6647490000000005</v>
      </c>
      <c r="S14" s="41">
        <v>4.6560779999999999</v>
      </c>
      <c r="T14" s="41">
        <v>4.6474070000000003</v>
      </c>
      <c r="U14" s="41">
        <v>4.6387359999999997</v>
      </c>
      <c r="V14" s="41">
        <v>4.6300650000000001</v>
      </c>
    </row>
    <row r="15" spans="2:22" ht="15" customHeight="1" x14ac:dyDescent="0.25">
      <c r="B15" s="14">
        <v>8</v>
      </c>
      <c r="C15" s="65" t="s">
        <v>71</v>
      </c>
      <c r="D15" s="65"/>
      <c r="E15" s="65"/>
      <c r="F15" s="65"/>
      <c r="G15" s="41">
        <v>3.43</v>
      </c>
      <c r="H15" s="41">
        <v>3.5642079999999998</v>
      </c>
      <c r="I15" s="41">
        <v>2.8163749999999999</v>
      </c>
      <c r="J15" s="41">
        <v>2.8050893749999997</v>
      </c>
      <c r="K15" s="41">
        <v>2.7938037499999999</v>
      </c>
      <c r="L15" s="41">
        <v>2.7825181250000002</v>
      </c>
      <c r="M15" s="41">
        <v>3.2712325</v>
      </c>
      <c r="N15" s="41">
        <v>3.2599468749999998</v>
      </c>
      <c r="O15" s="41">
        <v>3.2486612500000001</v>
      </c>
      <c r="P15" s="41">
        <v>3.2373756250000003</v>
      </c>
      <c r="Q15" s="41">
        <v>3.2260900000000001</v>
      </c>
      <c r="R15" s="41">
        <v>3.1897855000000002</v>
      </c>
      <c r="S15" s="41">
        <v>3.1534810000000002</v>
      </c>
      <c r="T15" s="41">
        <v>3.1171765000000002</v>
      </c>
      <c r="U15" s="41">
        <v>3.0808720000000003</v>
      </c>
      <c r="V15" s="41">
        <v>3.0445675000000003</v>
      </c>
    </row>
    <row r="16" spans="2:22" x14ac:dyDescent="0.25">
      <c r="B16" s="14">
        <v>9</v>
      </c>
      <c r="C16" s="65" t="s">
        <v>79</v>
      </c>
      <c r="D16" s="65"/>
      <c r="E16" s="65"/>
      <c r="F16" s="65"/>
      <c r="G16" s="41">
        <v>1.5964539999999916</v>
      </c>
      <c r="H16" s="41">
        <v>2.2278459999999889</v>
      </c>
      <c r="I16" s="41">
        <v>2.6203505000000016</v>
      </c>
      <c r="J16" s="41">
        <v>0.49270700595180905</v>
      </c>
      <c r="K16" s="41">
        <v>1.0189052604409943</v>
      </c>
      <c r="L16" s="41">
        <v>1.1413282167330951</v>
      </c>
      <c r="M16" s="41">
        <v>1.7529757350552844</v>
      </c>
      <c r="N16" s="41">
        <v>1.7907387982792233</v>
      </c>
      <c r="O16" s="41">
        <v>1.8280121561377038</v>
      </c>
      <c r="P16" s="41">
        <v>1.0715990000000009</v>
      </c>
      <c r="Q16" s="41">
        <v>1.0733560000000031</v>
      </c>
      <c r="R16" s="41">
        <v>1.1041800000000102</v>
      </c>
      <c r="S16" s="41">
        <v>1.135003999999995</v>
      </c>
      <c r="T16" s="41">
        <v>1.1658249999999981</v>
      </c>
      <c r="U16" s="41">
        <v>1.1715930000000041</v>
      </c>
      <c r="V16" s="41">
        <v>1.1133489999999968</v>
      </c>
    </row>
    <row r="17" spans="2:22" x14ac:dyDescent="0.25">
      <c r="B17" s="14">
        <v>10</v>
      </c>
      <c r="C17" s="65" t="s">
        <v>80</v>
      </c>
      <c r="D17" s="65"/>
      <c r="E17" s="65"/>
      <c r="F17" s="65"/>
      <c r="G17" s="41">
        <v>2.7728530000000084</v>
      </c>
      <c r="H17" s="41">
        <v>2.3316090000000012</v>
      </c>
      <c r="I17" s="41">
        <v>2.4127309999999902</v>
      </c>
      <c r="J17" s="41">
        <v>1.6873010000000077</v>
      </c>
      <c r="K17" s="41">
        <v>1.4297980000000043</v>
      </c>
      <c r="L17" s="41">
        <v>1.4035699999999984</v>
      </c>
      <c r="M17" s="41">
        <v>0.95874000000000237</v>
      </c>
      <c r="N17" s="41">
        <v>1.0023620000000122</v>
      </c>
      <c r="O17" s="41">
        <v>1.0454080000000143</v>
      </c>
      <c r="P17" s="41">
        <v>1.071597000000013</v>
      </c>
      <c r="Q17" s="41">
        <v>1.0733570000000192</v>
      </c>
      <c r="R17" s="41">
        <v>1.1041800000000102</v>
      </c>
      <c r="S17" s="41">
        <v>1.1350050000000111</v>
      </c>
      <c r="T17" s="41">
        <v>1.1658280000000021</v>
      </c>
      <c r="U17" s="41">
        <v>1.1715910000000163</v>
      </c>
      <c r="V17" s="41">
        <v>1.113346000000015</v>
      </c>
    </row>
    <row r="18" spans="2:22" ht="15" customHeight="1" x14ac:dyDescent="0.25">
      <c r="B18" s="71" t="s">
        <v>77</v>
      </c>
      <c r="C18" s="71"/>
      <c r="D18" s="71"/>
      <c r="E18" s="71"/>
      <c r="F18" s="71"/>
      <c r="G18" s="49"/>
      <c r="H18" s="49"/>
      <c r="I18" s="49"/>
      <c r="J18" s="49"/>
      <c r="K18" s="49"/>
      <c r="L18" s="49"/>
      <c r="M18" s="49"/>
      <c r="N18" s="49"/>
      <c r="O18" s="49"/>
      <c r="P18" s="49"/>
      <c r="Q18" s="49"/>
      <c r="R18" s="49"/>
      <c r="S18" s="49"/>
      <c r="T18" s="49"/>
      <c r="U18" s="49"/>
      <c r="V18" s="49"/>
    </row>
    <row r="19" spans="2:22" x14ac:dyDescent="0.25">
      <c r="B19" s="14">
        <v>11</v>
      </c>
      <c r="C19" s="65" t="s">
        <v>81</v>
      </c>
      <c r="D19" s="65"/>
      <c r="E19" s="65"/>
      <c r="F19" s="65"/>
      <c r="G19" s="41">
        <v>70.406928997516616</v>
      </c>
      <c r="H19" s="41"/>
      <c r="I19" s="41"/>
      <c r="J19" s="41"/>
      <c r="K19" s="41"/>
      <c r="L19" s="41"/>
      <c r="M19" s="40"/>
      <c r="N19" s="40"/>
      <c r="O19" s="40"/>
      <c r="P19" s="40"/>
      <c r="Q19" s="40"/>
      <c r="R19" s="40"/>
      <c r="S19" s="40"/>
      <c r="T19" s="40"/>
      <c r="U19" s="40"/>
      <c r="V19" s="40"/>
    </row>
    <row r="20" spans="2:22" x14ac:dyDescent="0.25">
      <c r="V20" s="9" t="s">
        <v>3</v>
      </c>
    </row>
  </sheetData>
  <mergeCells count="17">
    <mergeCell ref="B4:C4"/>
    <mergeCell ref="B5:F5"/>
    <mergeCell ref="C6:F6"/>
    <mergeCell ref="C7:F7"/>
    <mergeCell ref="B3:K3"/>
    <mergeCell ref="C8:F8"/>
    <mergeCell ref="B9:F9"/>
    <mergeCell ref="C10:F10"/>
    <mergeCell ref="C11:F11"/>
    <mergeCell ref="B12:F12"/>
    <mergeCell ref="C19:F19"/>
    <mergeCell ref="B18:F18"/>
    <mergeCell ref="C13:F13"/>
    <mergeCell ref="C14:F14"/>
    <mergeCell ref="C15:F15"/>
    <mergeCell ref="C16:F16"/>
    <mergeCell ref="C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3"/>
  <sheetViews>
    <sheetView showGridLines="0" zoomScaleNormal="100" workbookViewId="0"/>
  </sheetViews>
  <sheetFormatPr defaultRowHeight="15" x14ac:dyDescent="0.25"/>
  <cols>
    <col min="2" max="2" width="4.5703125" customWidth="1"/>
    <col min="6" max="6" width="13.28515625" customWidth="1"/>
    <col min="7" max="7" width="11.7109375" customWidth="1"/>
    <col min="8" max="8" width="22.42578125" customWidth="1"/>
    <col min="9" max="9" width="16.42578125" customWidth="1"/>
  </cols>
  <sheetData>
    <row r="2" spans="2:9" ht="15.75" thickBot="1" x14ac:dyDescent="0.3">
      <c r="B2" s="68" t="s">
        <v>157</v>
      </c>
      <c r="C2" s="68"/>
      <c r="D2" s="68"/>
      <c r="E2" s="68"/>
      <c r="F2" s="68"/>
    </row>
    <row r="3" spans="2:9" x14ac:dyDescent="0.25">
      <c r="B3" s="20"/>
      <c r="C3" s="70" t="s">
        <v>49</v>
      </c>
      <c r="D3" s="70"/>
      <c r="E3" s="70"/>
      <c r="F3" s="70"/>
      <c r="G3" s="21" t="s">
        <v>267</v>
      </c>
      <c r="H3" s="50" t="s">
        <v>50</v>
      </c>
      <c r="I3" s="21" t="s">
        <v>166</v>
      </c>
    </row>
    <row r="4" spans="2:9" ht="40.5" customHeight="1" x14ac:dyDescent="0.25">
      <c r="B4" s="14">
        <v>1</v>
      </c>
      <c r="C4" s="83" t="s">
        <v>169</v>
      </c>
      <c r="D4" s="83"/>
      <c r="E4" s="83"/>
      <c r="F4" s="83"/>
      <c r="G4" s="14" t="s">
        <v>198</v>
      </c>
      <c r="H4" s="14" t="s">
        <v>202</v>
      </c>
      <c r="I4" s="14" t="s">
        <v>179</v>
      </c>
    </row>
    <row r="5" spans="2:9" ht="75.75" customHeight="1" x14ac:dyDescent="0.25">
      <c r="B5" s="14">
        <v>2</v>
      </c>
      <c r="C5" s="83" t="s">
        <v>170</v>
      </c>
      <c r="D5" s="83"/>
      <c r="E5" s="83"/>
      <c r="F5" s="83"/>
      <c r="G5" s="14" t="s">
        <v>198</v>
      </c>
      <c r="H5" s="14" t="s">
        <v>200</v>
      </c>
      <c r="I5" s="14" t="s">
        <v>178</v>
      </c>
    </row>
    <row r="6" spans="2:9" ht="26.25" customHeight="1" x14ac:dyDescent="0.25">
      <c r="B6" s="14">
        <v>3</v>
      </c>
      <c r="C6" s="83" t="s">
        <v>171</v>
      </c>
      <c r="D6" s="83"/>
      <c r="E6" s="83"/>
      <c r="F6" s="83"/>
      <c r="G6" s="14" t="s">
        <v>198</v>
      </c>
      <c r="H6" s="14" t="s">
        <v>199</v>
      </c>
      <c r="I6" s="14" t="s">
        <v>179</v>
      </c>
    </row>
    <row r="7" spans="2:9" ht="39" customHeight="1" x14ac:dyDescent="0.25">
      <c r="B7" s="14">
        <v>4</v>
      </c>
      <c r="C7" s="83" t="s">
        <v>176</v>
      </c>
      <c r="D7" s="83"/>
      <c r="E7" s="83"/>
      <c r="F7" s="83"/>
      <c r="G7" s="14" t="s">
        <v>198</v>
      </c>
      <c r="H7" s="14" t="s">
        <v>179</v>
      </c>
      <c r="I7" s="14" t="s">
        <v>180</v>
      </c>
    </row>
    <row r="8" spans="2:9" ht="38.25" x14ac:dyDescent="0.25">
      <c r="B8" s="14">
        <v>5</v>
      </c>
      <c r="C8" s="83" t="s">
        <v>175</v>
      </c>
      <c r="D8" s="83"/>
      <c r="E8" s="83"/>
      <c r="F8" s="83"/>
      <c r="G8" s="14" t="s">
        <v>198</v>
      </c>
      <c r="H8" s="14" t="s">
        <v>203</v>
      </c>
      <c r="I8" s="14" t="s">
        <v>181</v>
      </c>
    </row>
    <row r="9" spans="2:9" ht="38.25" x14ac:dyDescent="0.25">
      <c r="B9" s="14">
        <v>6</v>
      </c>
      <c r="C9" s="83" t="s">
        <v>172</v>
      </c>
      <c r="D9" s="83"/>
      <c r="E9" s="83"/>
      <c r="F9" s="83"/>
      <c r="G9" s="14" t="s">
        <v>198</v>
      </c>
      <c r="H9" s="14" t="s">
        <v>203</v>
      </c>
      <c r="I9" s="14" t="s">
        <v>181</v>
      </c>
    </row>
    <row r="10" spans="2:9" ht="81.75" customHeight="1" x14ac:dyDescent="0.25">
      <c r="B10" s="14">
        <v>7</v>
      </c>
      <c r="C10" s="83" t="s">
        <v>173</v>
      </c>
      <c r="D10" s="83"/>
      <c r="E10" s="83"/>
      <c r="F10" s="83"/>
      <c r="G10" s="14" t="s">
        <v>198</v>
      </c>
      <c r="H10" s="14" t="s">
        <v>204</v>
      </c>
      <c r="I10" s="14" t="s">
        <v>178</v>
      </c>
    </row>
    <row r="11" spans="2:9" ht="38.25" x14ac:dyDescent="0.25">
      <c r="B11" s="14">
        <v>8</v>
      </c>
      <c r="C11" s="83" t="s">
        <v>174</v>
      </c>
      <c r="D11" s="83"/>
      <c r="E11" s="83"/>
      <c r="F11" s="83"/>
      <c r="G11" s="14" t="s">
        <v>198</v>
      </c>
      <c r="H11" s="14" t="s">
        <v>201</v>
      </c>
      <c r="I11" s="14" t="s">
        <v>178</v>
      </c>
    </row>
    <row r="12" spans="2:9" ht="62.25" customHeight="1" x14ac:dyDescent="0.25">
      <c r="B12" s="14">
        <v>9</v>
      </c>
      <c r="C12" s="83" t="s">
        <v>177</v>
      </c>
      <c r="D12" s="83"/>
      <c r="E12" s="83"/>
      <c r="F12" s="83"/>
      <c r="G12" s="14" t="s">
        <v>198</v>
      </c>
      <c r="H12" s="14" t="s">
        <v>201</v>
      </c>
      <c r="I12" s="14" t="s">
        <v>178</v>
      </c>
    </row>
    <row r="13" spans="2:9" ht="51" customHeight="1" x14ac:dyDescent="0.25">
      <c r="B13" s="14">
        <v>10</v>
      </c>
      <c r="C13" s="83" t="s">
        <v>272</v>
      </c>
      <c r="D13" s="83"/>
      <c r="E13" s="83"/>
      <c r="F13" s="83"/>
      <c r="G13" s="14" t="s">
        <v>198</v>
      </c>
      <c r="H13" s="14" t="s">
        <v>273</v>
      </c>
      <c r="I13" s="14" t="s">
        <v>178</v>
      </c>
    </row>
    <row r="14" spans="2:9" ht="58.5" customHeight="1" x14ac:dyDescent="0.25">
      <c r="B14" s="14">
        <v>11</v>
      </c>
      <c r="C14" s="83" t="s">
        <v>274</v>
      </c>
      <c r="D14" s="83"/>
      <c r="E14" s="83"/>
      <c r="F14" s="83"/>
      <c r="G14" s="14" t="s">
        <v>198</v>
      </c>
      <c r="H14" s="14" t="s">
        <v>275</v>
      </c>
      <c r="I14" s="14" t="s">
        <v>276</v>
      </c>
    </row>
    <row r="15" spans="2:9" ht="38.25" x14ac:dyDescent="0.25">
      <c r="B15" s="14">
        <v>12</v>
      </c>
      <c r="C15" s="83" t="s">
        <v>277</v>
      </c>
      <c r="D15" s="83"/>
      <c r="E15" s="83"/>
      <c r="F15" s="83"/>
      <c r="G15" s="14" t="s">
        <v>268</v>
      </c>
      <c r="H15" s="14" t="s">
        <v>182</v>
      </c>
      <c r="I15" s="14" t="s">
        <v>183</v>
      </c>
    </row>
    <row r="16" spans="2:9" ht="94.5" customHeight="1" x14ac:dyDescent="0.25">
      <c r="B16" s="14">
        <v>13</v>
      </c>
      <c r="C16" s="83" t="s">
        <v>184</v>
      </c>
      <c r="D16" s="83"/>
      <c r="E16" s="83"/>
      <c r="F16" s="83"/>
      <c r="G16" s="14" t="s">
        <v>269</v>
      </c>
      <c r="H16" s="14" t="s">
        <v>205</v>
      </c>
      <c r="I16" s="14" t="s">
        <v>185</v>
      </c>
    </row>
    <row r="17" spans="2:9" ht="44.25" customHeight="1" x14ac:dyDescent="0.25">
      <c r="B17" s="14">
        <v>14</v>
      </c>
      <c r="C17" s="83" t="s">
        <v>278</v>
      </c>
      <c r="D17" s="83"/>
      <c r="E17" s="83"/>
      <c r="F17" s="83"/>
      <c r="G17" s="14" t="s">
        <v>270</v>
      </c>
      <c r="H17" s="14" t="s">
        <v>206</v>
      </c>
      <c r="I17" s="14" t="s">
        <v>183</v>
      </c>
    </row>
    <row r="18" spans="2:9" ht="66.75" customHeight="1" x14ac:dyDescent="0.25">
      <c r="B18" s="14">
        <v>15</v>
      </c>
      <c r="C18" s="83" t="s">
        <v>186</v>
      </c>
      <c r="D18" s="83"/>
      <c r="E18" s="83"/>
      <c r="F18" s="83"/>
      <c r="G18" s="14" t="s">
        <v>271</v>
      </c>
      <c r="H18" s="14" t="s">
        <v>207</v>
      </c>
      <c r="I18" s="14" t="s">
        <v>183</v>
      </c>
    </row>
    <row r="19" spans="2:9" ht="43.5" customHeight="1" x14ac:dyDescent="0.25">
      <c r="B19" s="14">
        <v>16</v>
      </c>
      <c r="C19" s="83" t="s">
        <v>279</v>
      </c>
      <c r="D19" s="83"/>
      <c r="E19" s="83"/>
      <c r="F19" s="83"/>
      <c r="G19" s="14" t="s">
        <v>280</v>
      </c>
      <c r="H19" s="14" t="s">
        <v>187</v>
      </c>
      <c r="I19" s="14" t="s">
        <v>183</v>
      </c>
    </row>
    <row r="20" spans="2:9" ht="117" customHeight="1" x14ac:dyDescent="0.25">
      <c r="B20" s="14">
        <v>17</v>
      </c>
      <c r="C20" s="83" t="s">
        <v>188</v>
      </c>
      <c r="D20" s="83"/>
      <c r="E20" s="83"/>
      <c r="F20" s="83"/>
      <c r="G20" s="14" t="s">
        <v>281</v>
      </c>
      <c r="H20" s="14" t="s">
        <v>208</v>
      </c>
      <c r="I20" s="14" t="s">
        <v>178</v>
      </c>
    </row>
    <row r="21" spans="2:9" ht="75" customHeight="1" x14ac:dyDescent="0.25">
      <c r="B21" s="14">
        <v>18</v>
      </c>
      <c r="C21" s="83" t="s">
        <v>283</v>
      </c>
      <c r="D21" s="83"/>
      <c r="E21" s="83"/>
      <c r="F21" s="83"/>
      <c r="G21" s="14" t="s">
        <v>282</v>
      </c>
      <c r="H21" s="14" t="s">
        <v>204</v>
      </c>
      <c r="I21" s="14" t="s">
        <v>178</v>
      </c>
    </row>
    <row r="22" spans="2:9" ht="83.25" customHeight="1" x14ac:dyDescent="0.25">
      <c r="B22" s="14">
        <v>19</v>
      </c>
      <c r="C22" s="83" t="s">
        <v>284</v>
      </c>
      <c r="D22" s="83"/>
      <c r="E22" s="83"/>
      <c r="F22" s="83"/>
      <c r="G22" s="14" t="s">
        <v>285</v>
      </c>
      <c r="H22" s="14" t="s">
        <v>209</v>
      </c>
      <c r="I22" s="14" t="s">
        <v>178</v>
      </c>
    </row>
    <row r="23" spans="2:9" ht="93.75" customHeight="1" x14ac:dyDescent="0.25">
      <c r="B23" s="14">
        <v>20</v>
      </c>
      <c r="C23" s="83" t="s">
        <v>286</v>
      </c>
      <c r="D23" s="83"/>
      <c r="E23" s="83"/>
      <c r="F23" s="83"/>
      <c r="G23" s="14" t="s">
        <v>287</v>
      </c>
      <c r="H23" s="14" t="s">
        <v>210</v>
      </c>
      <c r="I23" s="14" t="s">
        <v>178</v>
      </c>
    </row>
    <row r="24" spans="2:9" ht="76.5" customHeight="1" x14ac:dyDescent="0.25">
      <c r="B24" s="14">
        <v>21</v>
      </c>
      <c r="C24" s="83" t="s">
        <v>189</v>
      </c>
      <c r="D24" s="83"/>
      <c r="E24" s="83"/>
      <c r="F24" s="83"/>
      <c r="G24" s="14" t="s">
        <v>288</v>
      </c>
      <c r="H24" s="14" t="s">
        <v>211</v>
      </c>
      <c r="I24" s="14" t="s">
        <v>190</v>
      </c>
    </row>
    <row r="25" spans="2:9" ht="74.25" customHeight="1" x14ac:dyDescent="0.25">
      <c r="B25" s="14">
        <v>22</v>
      </c>
      <c r="C25" s="83" t="s">
        <v>191</v>
      </c>
      <c r="D25" s="83"/>
      <c r="E25" s="83"/>
      <c r="F25" s="83"/>
      <c r="G25" s="14" t="s">
        <v>289</v>
      </c>
      <c r="H25" s="14" t="s">
        <v>212</v>
      </c>
      <c r="I25" s="14" t="s">
        <v>183</v>
      </c>
    </row>
    <row r="26" spans="2:9" ht="75" customHeight="1" x14ac:dyDescent="0.25">
      <c r="B26" s="14">
        <v>23</v>
      </c>
      <c r="C26" s="83" t="s">
        <v>192</v>
      </c>
      <c r="D26" s="83"/>
      <c r="E26" s="83"/>
      <c r="F26" s="83"/>
      <c r="G26" s="14" t="s">
        <v>290</v>
      </c>
      <c r="H26" s="14" t="s">
        <v>213</v>
      </c>
      <c r="I26" s="14" t="s">
        <v>181</v>
      </c>
    </row>
    <row r="27" spans="2:9" ht="57" customHeight="1" x14ac:dyDescent="0.25">
      <c r="B27" s="14">
        <v>24</v>
      </c>
      <c r="C27" s="83" t="s">
        <v>291</v>
      </c>
      <c r="D27" s="83"/>
      <c r="E27" s="83"/>
      <c r="F27" s="83"/>
      <c r="G27" s="14" t="s">
        <v>292</v>
      </c>
      <c r="H27" s="14" t="s">
        <v>214</v>
      </c>
      <c r="I27" s="14" t="s">
        <v>179</v>
      </c>
    </row>
    <row r="28" spans="2:9" ht="45.75" customHeight="1" x14ac:dyDescent="0.25">
      <c r="B28" s="14">
        <v>25</v>
      </c>
      <c r="C28" s="83" t="s">
        <v>293</v>
      </c>
      <c r="D28" s="83"/>
      <c r="E28" s="83"/>
      <c r="F28" s="83"/>
      <c r="G28" s="14" t="s">
        <v>294</v>
      </c>
      <c r="H28" s="14" t="s">
        <v>215</v>
      </c>
      <c r="I28" s="14" t="s">
        <v>179</v>
      </c>
    </row>
    <row r="29" spans="2:9" ht="54" customHeight="1" x14ac:dyDescent="0.25">
      <c r="B29" s="14">
        <v>26</v>
      </c>
      <c r="C29" s="83" t="s">
        <v>193</v>
      </c>
      <c r="D29" s="83"/>
      <c r="E29" s="83"/>
      <c r="F29" s="83"/>
      <c r="G29" s="14" t="s">
        <v>299</v>
      </c>
      <c r="H29" s="14" t="s">
        <v>216</v>
      </c>
      <c r="I29" s="14" t="s">
        <v>179</v>
      </c>
    </row>
    <row r="30" spans="2:9" ht="52.5" customHeight="1" x14ac:dyDescent="0.25">
      <c r="B30" s="14">
        <v>27</v>
      </c>
      <c r="C30" s="83" t="s">
        <v>295</v>
      </c>
      <c r="D30" s="83"/>
      <c r="E30" s="83"/>
      <c r="F30" s="83"/>
      <c r="G30" s="14" t="s">
        <v>296</v>
      </c>
      <c r="H30" s="14" t="s">
        <v>217</v>
      </c>
      <c r="I30" s="14" t="s">
        <v>181</v>
      </c>
    </row>
    <row r="31" spans="2:9" ht="93.75" customHeight="1" x14ac:dyDescent="0.25">
      <c r="B31" s="14">
        <v>28</v>
      </c>
      <c r="C31" s="83" t="s">
        <v>194</v>
      </c>
      <c r="D31" s="83"/>
      <c r="E31" s="83"/>
      <c r="F31" s="83"/>
      <c r="G31" s="14" t="s">
        <v>297</v>
      </c>
      <c r="H31" s="14" t="s">
        <v>218</v>
      </c>
      <c r="I31" s="14" t="s">
        <v>195</v>
      </c>
    </row>
    <row r="32" spans="2:9" ht="92.25" customHeight="1" x14ac:dyDescent="0.25">
      <c r="B32" s="14">
        <v>29</v>
      </c>
      <c r="C32" s="83" t="s">
        <v>196</v>
      </c>
      <c r="D32" s="83"/>
      <c r="E32" s="83"/>
      <c r="F32" s="83"/>
      <c r="G32" s="14" t="s">
        <v>298</v>
      </c>
      <c r="H32" s="14" t="s">
        <v>219</v>
      </c>
      <c r="I32" s="14" t="s">
        <v>197</v>
      </c>
    </row>
    <row r="33" spans="9:9" x14ac:dyDescent="0.25">
      <c r="I33" s="9" t="s">
        <v>300</v>
      </c>
    </row>
  </sheetData>
  <mergeCells count="31">
    <mergeCell ref="B2:F2"/>
    <mergeCell ref="C6:F6"/>
    <mergeCell ref="C7:F7"/>
    <mergeCell ref="C8:F8"/>
    <mergeCell ref="C9:F9"/>
    <mergeCell ref="C18:F18"/>
    <mergeCell ref="C19:F19"/>
    <mergeCell ref="C20:F20"/>
    <mergeCell ref="C21:F21"/>
    <mergeCell ref="C3:F3"/>
    <mergeCell ref="C4:F4"/>
    <mergeCell ref="C5:F5"/>
    <mergeCell ref="C10:F10"/>
    <mergeCell ref="C11:F11"/>
    <mergeCell ref="C12:F12"/>
    <mergeCell ref="C15:F15"/>
    <mergeCell ref="C16:F16"/>
    <mergeCell ref="C17:F17"/>
    <mergeCell ref="C13:F13"/>
    <mergeCell ref="C14:F14"/>
    <mergeCell ref="C22:F22"/>
    <mergeCell ref="C23:F23"/>
    <mergeCell ref="C24:F24"/>
    <mergeCell ref="C25:F25"/>
    <mergeCell ref="C26:F26"/>
    <mergeCell ref="C32:F32"/>
    <mergeCell ref="C27:F27"/>
    <mergeCell ref="C28:F28"/>
    <mergeCell ref="C29:F29"/>
    <mergeCell ref="C30:F30"/>
    <mergeCell ref="C31:F3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J8"/>
  <sheetViews>
    <sheetView showGridLines="0" zoomScaleNormal="100" workbookViewId="0"/>
  </sheetViews>
  <sheetFormatPr defaultRowHeight="15" x14ac:dyDescent="0.25"/>
  <cols>
    <col min="2" max="2" width="3.5703125" customWidth="1"/>
    <col min="4" max="4" width="11.28515625" customWidth="1"/>
    <col min="5" max="5" width="11.7109375" customWidth="1"/>
    <col min="6" max="6" width="18.7109375" customWidth="1"/>
    <col min="7" max="7" width="69.42578125" customWidth="1"/>
  </cols>
  <sheetData>
    <row r="2" spans="1:10" ht="15.75" thickBot="1" x14ac:dyDescent="0.3">
      <c r="B2" s="68" t="s">
        <v>158</v>
      </c>
      <c r="C2" s="68"/>
      <c r="D2" s="68"/>
      <c r="E2" s="68"/>
      <c r="F2" s="68"/>
      <c r="I2" s="23"/>
      <c r="J2" s="23"/>
    </row>
    <row r="3" spans="1:10" ht="15" customHeight="1" x14ac:dyDescent="0.25">
      <c r="B3" s="20"/>
      <c r="C3" s="82" t="s">
        <v>166</v>
      </c>
      <c r="D3" s="82"/>
      <c r="E3" s="82"/>
      <c r="F3" s="82"/>
      <c r="G3" s="21" t="s">
        <v>47</v>
      </c>
      <c r="I3" s="22"/>
      <c r="J3" s="22"/>
    </row>
    <row r="4" spans="1:10" ht="255" x14ac:dyDescent="0.25">
      <c r="A4" s="23"/>
      <c r="B4" s="14">
        <v>1</v>
      </c>
      <c r="C4" s="65" t="s">
        <v>260</v>
      </c>
      <c r="D4" s="65"/>
      <c r="E4" s="65"/>
      <c r="F4" s="65"/>
      <c r="G4" s="61" t="s">
        <v>261</v>
      </c>
    </row>
    <row r="5" spans="1:10" ht="89.25" x14ac:dyDescent="0.25">
      <c r="A5" s="23"/>
      <c r="B5" s="32">
        <v>2</v>
      </c>
      <c r="C5" s="81" t="s">
        <v>262</v>
      </c>
      <c r="D5" s="81"/>
      <c r="E5" s="81"/>
      <c r="F5" s="81"/>
      <c r="G5" s="62" t="s">
        <v>263</v>
      </c>
    </row>
    <row r="6" spans="1:10" ht="76.5" x14ac:dyDescent="0.25">
      <c r="A6" s="23"/>
      <c r="B6" s="14">
        <v>3</v>
      </c>
      <c r="C6" s="65" t="s">
        <v>48</v>
      </c>
      <c r="D6" s="65"/>
      <c r="E6" s="65"/>
      <c r="F6" s="65"/>
      <c r="G6" s="61" t="s">
        <v>264</v>
      </c>
    </row>
    <row r="7" spans="1:10" ht="153" x14ac:dyDescent="0.25">
      <c r="A7" s="23"/>
      <c r="B7" s="32">
        <v>4</v>
      </c>
      <c r="C7" s="81" t="s">
        <v>265</v>
      </c>
      <c r="D7" s="81"/>
      <c r="E7" s="81"/>
      <c r="F7" s="81"/>
      <c r="G7" s="62" t="s">
        <v>266</v>
      </c>
    </row>
    <row r="8" spans="1:10" x14ac:dyDescent="0.25">
      <c r="G8" s="9" t="s">
        <v>300</v>
      </c>
    </row>
  </sheetData>
  <mergeCells count="6">
    <mergeCell ref="C7:F7"/>
    <mergeCell ref="B2:F2"/>
    <mergeCell ref="C4:F4"/>
    <mergeCell ref="C5:F5"/>
    <mergeCell ref="C6:F6"/>
    <mergeCell ref="C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10</vt:i4>
      </vt:variant>
    </vt:vector>
  </HeadingPairs>
  <TitlesOfParts>
    <vt:vector size="10" baseType="lpstr">
      <vt:lpstr>1a</vt:lpstr>
      <vt:lpstr>1b</vt:lpstr>
      <vt:lpstr>2</vt:lpstr>
      <vt:lpstr>3</vt:lpstr>
      <vt:lpstr>4</vt:lpstr>
      <vt:lpstr>5</vt:lpstr>
      <vt:lpstr>7a</vt:lpstr>
      <vt:lpstr>7b</vt:lpstr>
      <vt:lpstr>9</vt:lpstr>
      <vt:lpstr>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Kubala Jozef</dc:creator>
  <cp:lastModifiedBy>Kalovec Marek</cp:lastModifiedBy>
  <dcterms:created xsi:type="dcterms:W3CDTF">2015-06-05T18:19:34Z</dcterms:created>
  <dcterms:modified xsi:type="dcterms:W3CDTF">2024-10-15T10:56:35Z</dcterms:modified>
</cp:coreProperties>
</file>